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4610" yWindow="15" windowWidth="13995" windowHeight="12780" activeTab="2"/>
  </bookViews>
  <sheets>
    <sheet name="Титул" sheetId="6" r:id="rId1"/>
    <sheet name="График" sheetId="8" r:id="rId2"/>
    <sheet name="План" sheetId="4" r:id="rId3"/>
    <sheet name="Свод" sheetId="10" r:id="rId4"/>
  </sheets>
  <calcPr calcId="125725"/>
</workbook>
</file>

<file path=xl/calcChain.xml><?xml version="1.0" encoding="utf-8"?>
<calcChain xmlns="http://schemas.openxmlformats.org/spreadsheetml/2006/main">
  <c r="BX78" i="4"/>
  <c r="N163"/>
  <c r="I163"/>
  <c r="BU157"/>
  <c r="BV48"/>
  <c r="BP48"/>
  <c r="BJ48"/>
  <c r="BD48"/>
  <c r="AX48"/>
  <c r="AR48"/>
  <c r="AL48"/>
  <c r="AF48"/>
  <c r="Z48"/>
  <c r="G48" s="1"/>
  <c r="T48"/>
  <c r="N48"/>
  <c r="M48"/>
  <c r="L48"/>
  <c r="K48"/>
  <c r="J48"/>
  <c r="I48" s="1"/>
  <c r="H48" s="1"/>
  <c r="BV43"/>
  <c r="BP43"/>
  <c r="BJ43"/>
  <c r="BD43"/>
  <c r="AX43"/>
  <c r="AR43"/>
  <c r="AL43"/>
  <c r="AF43"/>
  <c r="Z43"/>
  <c r="T43"/>
  <c r="N43"/>
  <c r="M43"/>
  <c r="L43"/>
  <c r="K43"/>
  <c r="J43"/>
  <c r="BV71"/>
  <c r="BP71"/>
  <c r="BJ71"/>
  <c r="BD71"/>
  <c r="AX71"/>
  <c r="AR71"/>
  <c r="AL71"/>
  <c r="AF71"/>
  <c r="Z71"/>
  <c r="T71"/>
  <c r="N71"/>
  <c r="M71"/>
  <c r="L71"/>
  <c r="K71"/>
  <c r="J71"/>
  <c r="I71" s="1"/>
  <c r="H71" s="1"/>
  <c r="BV21"/>
  <c r="BP21"/>
  <c r="BJ21"/>
  <c r="BD21"/>
  <c r="AX21"/>
  <c r="AR21"/>
  <c r="AL21"/>
  <c r="AF21"/>
  <c r="Z21"/>
  <c r="T21"/>
  <c r="N21"/>
  <c r="M21"/>
  <c r="L21"/>
  <c r="K21"/>
  <c r="J21"/>
  <c r="BV20"/>
  <c r="BP20"/>
  <c r="BJ20"/>
  <c r="BD20"/>
  <c r="AX20"/>
  <c r="AR20"/>
  <c r="AL20"/>
  <c r="AF20"/>
  <c r="Z20"/>
  <c r="T20"/>
  <c r="N20"/>
  <c r="M20"/>
  <c r="L20"/>
  <c r="K20"/>
  <c r="J20"/>
  <c r="BV14"/>
  <c r="BP14"/>
  <c r="BJ14"/>
  <c r="BD14"/>
  <c r="AX14"/>
  <c r="AR14"/>
  <c r="AL14"/>
  <c r="AF14"/>
  <c r="Z14"/>
  <c r="T14"/>
  <c r="N14"/>
  <c r="M14"/>
  <c r="L14"/>
  <c r="K14"/>
  <c r="J14"/>
  <c r="G71" l="1"/>
  <c r="G43"/>
  <c r="I43"/>
  <c r="H43" s="1"/>
  <c r="I21"/>
  <c r="H21" s="1"/>
  <c r="G21"/>
  <c r="G14"/>
  <c r="I20"/>
  <c r="H20" s="1"/>
  <c r="G20"/>
  <c r="I14"/>
  <c r="H14" s="1"/>
  <c r="N158"/>
  <c r="R27" i="10" l="1"/>
  <c r="R26"/>
  <c r="R25"/>
  <c r="R24"/>
  <c r="S9"/>
  <c r="Y27"/>
  <c r="U27"/>
  <c r="N27"/>
  <c r="J27"/>
  <c r="Y26"/>
  <c r="U26"/>
  <c r="N26"/>
  <c r="J26"/>
  <c r="Y25"/>
  <c r="U25"/>
  <c r="N25"/>
  <c r="J25"/>
  <c r="Y24"/>
  <c r="U24"/>
  <c r="N24"/>
  <c r="J24"/>
  <c r="Z9"/>
  <c r="W9"/>
  <c r="V9"/>
  <c r="P9"/>
  <c r="O9"/>
  <c r="L9"/>
  <c r="K9"/>
  <c r="J9" l="1"/>
  <c r="N9"/>
  <c r="U9"/>
  <c r="BQ146" i="4"/>
  <c r="BQ145"/>
  <c r="AS139"/>
  <c r="BV171" l="1"/>
  <c r="BP171"/>
  <c r="BJ171"/>
  <c r="BD171"/>
  <c r="AX171"/>
  <c r="AR171"/>
  <c r="AL171"/>
  <c r="AF171"/>
  <c r="Z171"/>
  <c r="T171"/>
  <c r="N171"/>
  <c r="M171"/>
  <c r="L171"/>
  <c r="K171"/>
  <c r="J171"/>
  <c r="I171" s="1"/>
  <c r="H171" s="1"/>
  <c r="BV170"/>
  <c r="BP170"/>
  <c r="BP168" s="1"/>
  <c r="BJ170"/>
  <c r="BD170"/>
  <c r="BD168" s="1"/>
  <c r="AX170"/>
  <c r="AR170"/>
  <c r="AR168" s="1"/>
  <c r="AL170"/>
  <c r="AF170"/>
  <c r="AF168" s="1"/>
  <c r="Z170"/>
  <c r="T170"/>
  <c r="N170"/>
  <c r="M170"/>
  <c r="M168" s="1"/>
  <c r="L170"/>
  <c r="K170"/>
  <c r="K168" s="1"/>
  <c r="J170"/>
  <c r="BV169"/>
  <c r="BV168" s="1"/>
  <c r="BP169"/>
  <c r="BJ169"/>
  <c r="BD169"/>
  <c r="AX169"/>
  <c r="AX168" s="1"/>
  <c r="AR169"/>
  <c r="AL169"/>
  <c r="AL168" s="1"/>
  <c r="AF169"/>
  <c r="Z169"/>
  <c r="G169" s="1"/>
  <c r="T169"/>
  <c r="N169"/>
  <c r="N168" s="1"/>
  <c r="M169"/>
  <c r="L169"/>
  <c r="K169"/>
  <c r="J169"/>
  <c r="I169" s="1"/>
  <c r="BU168"/>
  <c r="BT168"/>
  <c r="BS168"/>
  <c r="BR168"/>
  <c r="BQ168"/>
  <c r="BO168"/>
  <c r="BN168"/>
  <c r="BM168"/>
  <c r="BL168"/>
  <c r="BK168"/>
  <c r="BI168"/>
  <c r="BH168"/>
  <c r="BG168"/>
  <c r="BF168"/>
  <c r="BE168"/>
  <c r="BC168"/>
  <c r="BB168"/>
  <c r="BA168"/>
  <c r="AZ168"/>
  <c r="AY168"/>
  <c r="AW168"/>
  <c r="AV168"/>
  <c r="AU168"/>
  <c r="AT168"/>
  <c r="AS168"/>
  <c r="AQ168"/>
  <c r="AP168"/>
  <c r="AO168"/>
  <c r="AN168"/>
  <c r="AM168"/>
  <c r="AK168"/>
  <c r="AJ168"/>
  <c r="AI168"/>
  <c r="AH168"/>
  <c r="AG168"/>
  <c r="AE168"/>
  <c r="AD168"/>
  <c r="AC168"/>
  <c r="AB168"/>
  <c r="AA168"/>
  <c r="Y168"/>
  <c r="X168"/>
  <c r="W168"/>
  <c r="V168"/>
  <c r="U168"/>
  <c r="S168"/>
  <c r="R168"/>
  <c r="Q168"/>
  <c r="P168"/>
  <c r="O168"/>
  <c r="BS163"/>
  <c r="BV163" s="1"/>
  <c r="BV162" s="1"/>
  <c r="H163"/>
  <c r="G163" s="1"/>
  <c r="G162" s="1"/>
  <c r="BU162"/>
  <c r="BT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BS158"/>
  <c r="BV158" s="1"/>
  <c r="BV157" s="1"/>
  <c r="I158"/>
  <c r="H158" s="1"/>
  <c r="BU153"/>
  <c r="BT157"/>
  <c r="BT153" s="1"/>
  <c r="BS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I157"/>
  <c r="I153" s="1"/>
  <c r="BV148"/>
  <c r="BP148"/>
  <c r="BJ148"/>
  <c r="BD148"/>
  <c r="AX148"/>
  <c r="AR148"/>
  <c r="AL148"/>
  <c r="AF148"/>
  <c r="Z148"/>
  <c r="T148"/>
  <c r="K148"/>
  <c r="J148"/>
  <c r="I148"/>
  <c r="H148"/>
  <c r="BV147"/>
  <c r="BP147"/>
  <c r="BJ147"/>
  <c r="BD147"/>
  <c r="AX147"/>
  <c r="AR147"/>
  <c r="AL147"/>
  <c r="AF147"/>
  <c r="Z147"/>
  <c r="T147"/>
  <c r="K147"/>
  <c r="J147"/>
  <c r="I147"/>
  <c r="H147"/>
  <c r="BV146"/>
  <c r="BP146"/>
  <c r="BG146"/>
  <c r="BJ146" s="1"/>
  <c r="BA146"/>
  <c r="BD146" s="1"/>
  <c r="AU146"/>
  <c r="AX146" s="1"/>
  <c r="AO146"/>
  <c r="AR146" s="1"/>
  <c r="AI146"/>
  <c r="AL146" s="1"/>
  <c r="AF146"/>
  <c r="Z146"/>
  <c r="T146"/>
  <c r="K146"/>
  <c r="J146"/>
  <c r="BV145"/>
  <c r="BP145"/>
  <c r="BJ145"/>
  <c r="BD145"/>
  <c r="AX145"/>
  <c r="AR145"/>
  <c r="AL145"/>
  <c r="AF145"/>
  <c r="Z145"/>
  <c r="T145"/>
  <c r="K145"/>
  <c r="J145"/>
  <c r="I145"/>
  <c r="H145"/>
  <c r="BU144"/>
  <c r="BS144"/>
  <c r="BQ144"/>
  <c r="BO144"/>
  <c r="BO136" s="1"/>
  <c r="BM144"/>
  <c r="BK144"/>
  <c r="BI144"/>
  <c r="BE144"/>
  <c r="BC144"/>
  <c r="BA144"/>
  <c r="AY144"/>
  <c r="AW144"/>
  <c r="AS144"/>
  <c r="AQ144"/>
  <c r="AQ136" s="1"/>
  <c r="AM144"/>
  <c r="AK144"/>
  <c r="AG144"/>
  <c r="AE144"/>
  <c r="AC144"/>
  <c r="AA144"/>
  <c r="Y144"/>
  <c r="W144"/>
  <c r="U144"/>
  <c r="S144"/>
  <c r="Q144"/>
  <c r="O144"/>
  <c r="N144"/>
  <c r="BV140"/>
  <c r="BP140"/>
  <c r="BJ140"/>
  <c r="BD140"/>
  <c r="AX140"/>
  <c r="AR140"/>
  <c r="AL140"/>
  <c r="AF140"/>
  <c r="Z140"/>
  <c r="T140"/>
  <c r="K140"/>
  <c r="J140"/>
  <c r="I140"/>
  <c r="H140"/>
  <c r="BV139"/>
  <c r="BP139"/>
  <c r="BJ139"/>
  <c r="BD139"/>
  <c r="AX139"/>
  <c r="AR139"/>
  <c r="AL139"/>
  <c r="AF139"/>
  <c r="Z139"/>
  <c r="T139"/>
  <c r="K139"/>
  <c r="J139"/>
  <c r="I139"/>
  <c r="H139"/>
  <c r="BU138"/>
  <c r="BS138"/>
  <c r="BQ138"/>
  <c r="BQ136" s="1"/>
  <c r="BV3" s="1"/>
  <c r="BO138"/>
  <c r="BM138"/>
  <c r="BK138"/>
  <c r="BI138"/>
  <c r="BG138"/>
  <c r="BE138"/>
  <c r="BC138"/>
  <c r="BC136" s="1"/>
  <c r="BA138"/>
  <c r="AY138"/>
  <c r="AY136" s="1"/>
  <c r="BD3" s="1"/>
  <c r="AW138"/>
  <c r="AU138"/>
  <c r="AS138"/>
  <c r="AS136" s="1"/>
  <c r="AX3" s="1"/>
  <c r="AQ138"/>
  <c r="AO138"/>
  <c r="AM138"/>
  <c r="AM136" s="1"/>
  <c r="AR3" s="1"/>
  <c r="AK138"/>
  <c r="AI138"/>
  <c r="AG138"/>
  <c r="AE138"/>
  <c r="AC138"/>
  <c r="AA138"/>
  <c r="Y138"/>
  <c r="W138"/>
  <c r="U138"/>
  <c r="S138"/>
  <c r="Q138"/>
  <c r="O138"/>
  <c r="N138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E131"/>
  <c r="AD131"/>
  <c r="AC131"/>
  <c r="AB131"/>
  <c r="AA131"/>
  <c r="Y131"/>
  <c r="X131"/>
  <c r="W131"/>
  <c r="V131"/>
  <c r="U131"/>
  <c r="S131"/>
  <c r="R131"/>
  <c r="Q131"/>
  <c r="P131"/>
  <c r="O131"/>
  <c r="F131"/>
  <c r="E131"/>
  <c r="D131"/>
  <c r="C131"/>
  <c r="AF130"/>
  <c r="AF131" s="1"/>
  <c r="Z130"/>
  <c r="T130"/>
  <c r="T131" s="1"/>
  <c r="N130"/>
  <c r="N131" s="1"/>
  <c r="M130"/>
  <c r="M131" s="1"/>
  <c r="L130"/>
  <c r="L131" s="1"/>
  <c r="K130"/>
  <c r="K131" s="1"/>
  <c r="J130"/>
  <c r="BU127"/>
  <c r="BT127"/>
  <c r="BS127"/>
  <c r="BR127"/>
  <c r="BQ127"/>
  <c r="BO127"/>
  <c r="BN127"/>
  <c r="BM127"/>
  <c r="BL127"/>
  <c r="BK127"/>
  <c r="BI127"/>
  <c r="BH127"/>
  <c r="BG127"/>
  <c r="BF127"/>
  <c r="BE127"/>
  <c r="BC127"/>
  <c r="BB127"/>
  <c r="BA127"/>
  <c r="AZ127"/>
  <c r="AY127"/>
  <c r="AW127"/>
  <c r="AV127"/>
  <c r="AU127"/>
  <c r="AT127"/>
  <c r="AS127"/>
  <c r="AQ127"/>
  <c r="AP127"/>
  <c r="AO127"/>
  <c r="AN127"/>
  <c r="AM127"/>
  <c r="AK127"/>
  <c r="AJ127"/>
  <c r="AI127"/>
  <c r="AH127"/>
  <c r="AG127"/>
  <c r="AE127"/>
  <c r="AD127"/>
  <c r="AC127"/>
  <c r="AB127"/>
  <c r="AA127"/>
  <c r="Y127"/>
  <c r="X127"/>
  <c r="W127"/>
  <c r="V127"/>
  <c r="U127"/>
  <c r="S127"/>
  <c r="R127"/>
  <c r="Q127"/>
  <c r="P127"/>
  <c r="O127"/>
  <c r="F127"/>
  <c r="E127"/>
  <c r="D127"/>
  <c r="C127"/>
  <c r="BV126"/>
  <c r="BV127" s="1"/>
  <c r="BP126"/>
  <c r="BP127" s="1"/>
  <c r="BJ126"/>
  <c r="BJ127" s="1"/>
  <c r="BD126"/>
  <c r="BD127" s="1"/>
  <c r="AX126"/>
  <c r="AX127" s="1"/>
  <c r="AR126"/>
  <c r="AR127" s="1"/>
  <c r="AL126"/>
  <c r="AL127" s="1"/>
  <c r="AF126"/>
  <c r="AF127" s="1"/>
  <c r="Z126"/>
  <c r="T126"/>
  <c r="T127" s="1"/>
  <c r="N126"/>
  <c r="N127" s="1"/>
  <c r="M126"/>
  <c r="M127" s="1"/>
  <c r="L126"/>
  <c r="L127" s="1"/>
  <c r="K126"/>
  <c r="K127" s="1"/>
  <c r="J126"/>
  <c r="BU122"/>
  <c r="BT122"/>
  <c r="BS122"/>
  <c r="BR122"/>
  <c r="BQ122"/>
  <c r="BO122"/>
  <c r="BN122"/>
  <c r="BM122"/>
  <c r="BL122"/>
  <c r="BK122"/>
  <c r="BI122"/>
  <c r="BH122"/>
  <c r="BG122"/>
  <c r="BF122"/>
  <c r="BE122"/>
  <c r="BC122"/>
  <c r="BB122"/>
  <c r="BA122"/>
  <c r="AZ122"/>
  <c r="AY122"/>
  <c r="AW122"/>
  <c r="AV122"/>
  <c r="AU122"/>
  <c r="AT122"/>
  <c r="AS122"/>
  <c r="AQ122"/>
  <c r="AP122"/>
  <c r="AO122"/>
  <c r="AN122"/>
  <c r="AM122"/>
  <c r="AK122"/>
  <c r="AJ122"/>
  <c r="AI122"/>
  <c r="AH122"/>
  <c r="AG122"/>
  <c r="AE122"/>
  <c r="AD122"/>
  <c r="AC122"/>
  <c r="AB122"/>
  <c r="AA122"/>
  <c r="Y122"/>
  <c r="X122"/>
  <c r="W122"/>
  <c r="V122"/>
  <c r="U122"/>
  <c r="S122"/>
  <c r="R122"/>
  <c r="Q122"/>
  <c r="P122"/>
  <c r="O122"/>
  <c r="F122"/>
  <c r="E122"/>
  <c r="D122"/>
  <c r="C122"/>
  <c r="BV121"/>
  <c r="BV122" s="1"/>
  <c r="BP121"/>
  <c r="BP122" s="1"/>
  <c r="BJ121"/>
  <c r="BJ122" s="1"/>
  <c r="BD121"/>
  <c r="BD122" s="1"/>
  <c r="AX121"/>
  <c r="AX122" s="1"/>
  <c r="AR121"/>
  <c r="AR122" s="1"/>
  <c r="AL121"/>
  <c r="AL122" s="1"/>
  <c r="AF121"/>
  <c r="AF122" s="1"/>
  <c r="Z121"/>
  <c r="T121"/>
  <c r="T122" s="1"/>
  <c r="N121"/>
  <c r="N122" s="1"/>
  <c r="M121"/>
  <c r="M122" s="1"/>
  <c r="L121"/>
  <c r="L122" s="1"/>
  <c r="K121"/>
  <c r="K122" s="1"/>
  <c r="J121"/>
  <c r="BU117"/>
  <c r="BT117"/>
  <c r="BS117"/>
  <c r="BR117"/>
  <c r="BQ117"/>
  <c r="BO117"/>
  <c r="BN117"/>
  <c r="BM117"/>
  <c r="BL117"/>
  <c r="BK117"/>
  <c r="BI117"/>
  <c r="BH117"/>
  <c r="BG117"/>
  <c r="BF117"/>
  <c r="BE117"/>
  <c r="BC117"/>
  <c r="BB117"/>
  <c r="BA117"/>
  <c r="AZ117"/>
  <c r="AY117"/>
  <c r="AW117"/>
  <c r="AV117"/>
  <c r="AU117"/>
  <c r="AT117"/>
  <c r="AS117"/>
  <c r="AQ117"/>
  <c r="AP117"/>
  <c r="AO117"/>
  <c r="AN117"/>
  <c r="AM117"/>
  <c r="AK117"/>
  <c r="AJ117"/>
  <c r="AI117"/>
  <c r="AH117"/>
  <c r="AG117"/>
  <c r="AE117"/>
  <c r="AD117"/>
  <c r="AC117"/>
  <c r="AB117"/>
  <c r="AA117"/>
  <c r="Y117"/>
  <c r="X117"/>
  <c r="W117"/>
  <c r="V117"/>
  <c r="U117"/>
  <c r="S117"/>
  <c r="R117"/>
  <c r="Q117"/>
  <c r="P117"/>
  <c r="O117"/>
  <c r="F117"/>
  <c r="E117"/>
  <c r="D117"/>
  <c r="C117"/>
  <c r="BV116"/>
  <c r="BV117" s="1"/>
  <c r="BP116"/>
  <c r="BP117" s="1"/>
  <c r="BJ116"/>
  <c r="BJ117" s="1"/>
  <c r="BD116"/>
  <c r="BD117" s="1"/>
  <c r="AX116"/>
  <c r="AX117" s="1"/>
  <c r="AR116"/>
  <c r="AR117" s="1"/>
  <c r="AL116"/>
  <c r="AL117" s="1"/>
  <c r="AF116"/>
  <c r="AF117" s="1"/>
  <c r="Z116"/>
  <c r="Z117" s="1"/>
  <c r="T116"/>
  <c r="T117" s="1"/>
  <c r="N116"/>
  <c r="N117" s="1"/>
  <c r="M116"/>
  <c r="M117" s="1"/>
  <c r="L116"/>
  <c r="L117" s="1"/>
  <c r="K116"/>
  <c r="K117" s="1"/>
  <c r="J116"/>
  <c r="BU112"/>
  <c r="BT112"/>
  <c r="BS112"/>
  <c r="BR112"/>
  <c r="BQ112"/>
  <c r="BO112"/>
  <c r="BN112"/>
  <c r="BM112"/>
  <c r="BL112"/>
  <c r="BK112"/>
  <c r="BI112"/>
  <c r="BH112"/>
  <c r="BG112"/>
  <c r="BF112"/>
  <c r="BE112"/>
  <c r="BC112"/>
  <c r="BB112"/>
  <c r="BA112"/>
  <c r="AZ112"/>
  <c r="AY112"/>
  <c r="AW112"/>
  <c r="AV112"/>
  <c r="AU112"/>
  <c r="AT112"/>
  <c r="AS112"/>
  <c r="AQ112"/>
  <c r="AP112"/>
  <c r="AO112"/>
  <c r="AN112"/>
  <c r="AM112"/>
  <c r="AK112"/>
  <c r="AJ112"/>
  <c r="AI112"/>
  <c r="AH112"/>
  <c r="AG112"/>
  <c r="AE112"/>
  <c r="AD112"/>
  <c r="AC112"/>
  <c r="AB112"/>
  <c r="AA112"/>
  <c r="Y112"/>
  <c r="X112"/>
  <c r="W112"/>
  <c r="V112"/>
  <c r="U112"/>
  <c r="S112"/>
  <c r="R112"/>
  <c r="Q112"/>
  <c r="P112"/>
  <c r="O112"/>
  <c r="F112"/>
  <c r="E112"/>
  <c r="D112"/>
  <c r="C112"/>
  <c r="BV111"/>
  <c r="BV112" s="1"/>
  <c r="BP111"/>
  <c r="BP112" s="1"/>
  <c r="BJ111"/>
  <c r="BJ112" s="1"/>
  <c r="BD111"/>
  <c r="BD112" s="1"/>
  <c r="AX111"/>
  <c r="AX112" s="1"/>
  <c r="AR111"/>
  <c r="AR112" s="1"/>
  <c r="AL111"/>
  <c r="AL112" s="1"/>
  <c r="AF111"/>
  <c r="AF112" s="1"/>
  <c r="Z111"/>
  <c r="Z112" s="1"/>
  <c r="T111"/>
  <c r="T112" s="1"/>
  <c r="N111"/>
  <c r="N112" s="1"/>
  <c r="M111"/>
  <c r="M112" s="1"/>
  <c r="L111"/>
  <c r="L112" s="1"/>
  <c r="K111"/>
  <c r="K112" s="1"/>
  <c r="J111"/>
  <c r="J112" s="1"/>
  <c r="BU107"/>
  <c r="BT107"/>
  <c r="BS107"/>
  <c r="BR107"/>
  <c r="BQ107"/>
  <c r="BO107"/>
  <c r="BN107"/>
  <c r="BM107"/>
  <c r="BL107"/>
  <c r="BK107"/>
  <c r="BI107"/>
  <c r="BH107"/>
  <c r="BG107"/>
  <c r="BF107"/>
  <c r="BE107"/>
  <c r="BC107"/>
  <c r="BB107"/>
  <c r="BA107"/>
  <c r="AZ107"/>
  <c r="AY107"/>
  <c r="AW107"/>
  <c r="AV107"/>
  <c r="AU107"/>
  <c r="AT107"/>
  <c r="AS107"/>
  <c r="AQ107"/>
  <c r="AP107"/>
  <c r="AO107"/>
  <c r="AN107"/>
  <c r="AM107"/>
  <c r="AK107"/>
  <c r="AJ107"/>
  <c r="AI107"/>
  <c r="AH107"/>
  <c r="AG107"/>
  <c r="AE107"/>
  <c r="AD107"/>
  <c r="AC107"/>
  <c r="AB107"/>
  <c r="AA107"/>
  <c r="Y107"/>
  <c r="X107"/>
  <c r="W107"/>
  <c r="V107"/>
  <c r="U107"/>
  <c r="S107"/>
  <c r="R107"/>
  <c r="Q107"/>
  <c r="P107"/>
  <c r="O107"/>
  <c r="F107"/>
  <c r="E107"/>
  <c r="D107"/>
  <c r="C107"/>
  <c r="BV106"/>
  <c r="BV107" s="1"/>
  <c r="BP106"/>
  <c r="BP107" s="1"/>
  <c r="BJ106"/>
  <c r="BJ107" s="1"/>
  <c r="BD106"/>
  <c r="BD107" s="1"/>
  <c r="AX106"/>
  <c r="AX107" s="1"/>
  <c r="AR106"/>
  <c r="AR107" s="1"/>
  <c r="AL106"/>
  <c r="AL107" s="1"/>
  <c r="AF106"/>
  <c r="AF107" s="1"/>
  <c r="Z106"/>
  <c r="Z107" s="1"/>
  <c r="T106"/>
  <c r="T107" s="1"/>
  <c r="N106"/>
  <c r="N107" s="1"/>
  <c r="M106"/>
  <c r="M107" s="1"/>
  <c r="L106"/>
  <c r="L107" s="1"/>
  <c r="K106"/>
  <c r="K107" s="1"/>
  <c r="J106"/>
  <c r="J107" s="1"/>
  <c r="BU102"/>
  <c r="BT102"/>
  <c r="BS102"/>
  <c r="BR102"/>
  <c r="BQ102"/>
  <c r="BO102"/>
  <c r="BN102"/>
  <c r="BM102"/>
  <c r="BL102"/>
  <c r="BK102"/>
  <c r="BI102"/>
  <c r="BH102"/>
  <c r="BG102"/>
  <c r="BF102"/>
  <c r="BE102"/>
  <c r="BC102"/>
  <c r="BB102"/>
  <c r="BA102"/>
  <c r="AZ102"/>
  <c r="AY102"/>
  <c r="AW102"/>
  <c r="AV102"/>
  <c r="AU102"/>
  <c r="AT102"/>
  <c r="AS102"/>
  <c r="AQ102"/>
  <c r="AP102"/>
  <c r="AO102"/>
  <c r="AN102"/>
  <c r="AM102"/>
  <c r="AK102"/>
  <c r="AJ102"/>
  <c r="AI102"/>
  <c r="AH102"/>
  <c r="AG102"/>
  <c r="AE102"/>
  <c r="AD102"/>
  <c r="AC102"/>
  <c r="AB102"/>
  <c r="AA102"/>
  <c r="Y102"/>
  <c r="X102"/>
  <c r="W102"/>
  <c r="V102"/>
  <c r="U102"/>
  <c r="S102"/>
  <c r="R102"/>
  <c r="Q102"/>
  <c r="P102"/>
  <c r="O102"/>
  <c r="F102"/>
  <c r="E102"/>
  <c r="D102"/>
  <c r="C102"/>
  <c r="BV101"/>
  <c r="BV102" s="1"/>
  <c r="BP101"/>
  <c r="BP102" s="1"/>
  <c r="BJ101"/>
  <c r="BJ102" s="1"/>
  <c r="BD101"/>
  <c r="BD102" s="1"/>
  <c r="AX101"/>
  <c r="AX102" s="1"/>
  <c r="AR101"/>
  <c r="AR102" s="1"/>
  <c r="AL101"/>
  <c r="AL102" s="1"/>
  <c r="AF101"/>
  <c r="AF102" s="1"/>
  <c r="Z101"/>
  <c r="Z102" s="1"/>
  <c r="T101"/>
  <c r="T102" s="1"/>
  <c r="N101"/>
  <c r="N102" s="1"/>
  <c r="M101"/>
  <c r="M102" s="1"/>
  <c r="L101"/>
  <c r="L102" s="1"/>
  <c r="K101"/>
  <c r="K102" s="1"/>
  <c r="J101"/>
  <c r="J102" s="1"/>
  <c r="BU98"/>
  <c r="BT98"/>
  <c r="BS98"/>
  <c r="BR98"/>
  <c r="BQ98"/>
  <c r="BO98"/>
  <c r="BN98"/>
  <c r="BM98"/>
  <c r="BL98"/>
  <c r="BK98"/>
  <c r="BI98"/>
  <c r="BH98"/>
  <c r="BG98"/>
  <c r="BF98"/>
  <c r="BE98"/>
  <c r="BC98"/>
  <c r="BB98"/>
  <c r="BA98"/>
  <c r="AZ98"/>
  <c r="AY98"/>
  <c r="AW98"/>
  <c r="AV98"/>
  <c r="AU98"/>
  <c r="AT98"/>
  <c r="AS98"/>
  <c r="AQ98"/>
  <c r="AP98"/>
  <c r="AO98"/>
  <c r="AN98"/>
  <c r="AM98"/>
  <c r="AK98"/>
  <c r="AJ98"/>
  <c r="AI98"/>
  <c r="AH98"/>
  <c r="AG98"/>
  <c r="AE98"/>
  <c r="AD98"/>
  <c r="AC98"/>
  <c r="AB98"/>
  <c r="AA98"/>
  <c r="Y98"/>
  <c r="X98"/>
  <c r="W98"/>
  <c r="V98"/>
  <c r="U98"/>
  <c r="S98"/>
  <c r="R98"/>
  <c r="Q98"/>
  <c r="P98"/>
  <c r="O98"/>
  <c r="F98"/>
  <c r="E98"/>
  <c r="D98"/>
  <c r="C98"/>
  <c r="BV97"/>
  <c r="BV98" s="1"/>
  <c r="BP97"/>
  <c r="BP98" s="1"/>
  <c r="BJ97"/>
  <c r="BJ98" s="1"/>
  <c r="BD97"/>
  <c r="BD98" s="1"/>
  <c r="AX97"/>
  <c r="AX98" s="1"/>
  <c r="AR97"/>
  <c r="AR98" s="1"/>
  <c r="AL97"/>
  <c r="AL98" s="1"/>
  <c r="AF97"/>
  <c r="AF98" s="1"/>
  <c r="Z97"/>
  <c r="Z98" s="1"/>
  <c r="T97"/>
  <c r="T98" s="1"/>
  <c r="N97"/>
  <c r="N98" s="1"/>
  <c r="M97"/>
  <c r="M98" s="1"/>
  <c r="L97"/>
  <c r="L98" s="1"/>
  <c r="K97"/>
  <c r="K98" s="1"/>
  <c r="J97"/>
  <c r="J98" s="1"/>
  <c r="BU93"/>
  <c r="BT93"/>
  <c r="BS93"/>
  <c r="BR93"/>
  <c r="BQ93"/>
  <c r="BO93"/>
  <c r="BN93"/>
  <c r="BM93"/>
  <c r="BL93"/>
  <c r="BK93"/>
  <c r="BI93"/>
  <c r="BH93"/>
  <c r="BG93"/>
  <c r="BF93"/>
  <c r="BE93"/>
  <c r="BC93"/>
  <c r="BB93"/>
  <c r="BA93"/>
  <c r="AZ93"/>
  <c r="AY93"/>
  <c r="AW93"/>
  <c r="AV93"/>
  <c r="AU93"/>
  <c r="AT93"/>
  <c r="AS93"/>
  <c r="AQ93"/>
  <c r="AP93"/>
  <c r="AO93"/>
  <c r="AN93"/>
  <c r="AM93"/>
  <c r="AK93"/>
  <c r="AJ93"/>
  <c r="AI93"/>
  <c r="AH93"/>
  <c r="AG93"/>
  <c r="AE93"/>
  <c r="AD93"/>
  <c r="AC93"/>
  <c r="AB93"/>
  <c r="AA93"/>
  <c r="Y93"/>
  <c r="X93"/>
  <c r="W93"/>
  <c r="V93"/>
  <c r="U93"/>
  <c r="S93"/>
  <c r="R93"/>
  <c r="Q93"/>
  <c r="P93"/>
  <c r="O93"/>
  <c r="F93"/>
  <c r="E93"/>
  <c r="D93"/>
  <c r="C93"/>
  <c r="BV92"/>
  <c r="BV93" s="1"/>
  <c r="BP92"/>
  <c r="BP93" s="1"/>
  <c r="BJ92"/>
  <c r="BJ93" s="1"/>
  <c r="BD92"/>
  <c r="BD93" s="1"/>
  <c r="AX92"/>
  <c r="AX93" s="1"/>
  <c r="AR92"/>
  <c r="AR93" s="1"/>
  <c r="AL92"/>
  <c r="AL93" s="1"/>
  <c r="AF92"/>
  <c r="AF93" s="1"/>
  <c r="Z92"/>
  <c r="Z93" s="1"/>
  <c r="T92"/>
  <c r="T93" s="1"/>
  <c r="N92"/>
  <c r="N93" s="1"/>
  <c r="M92"/>
  <c r="M93" s="1"/>
  <c r="L92"/>
  <c r="L93" s="1"/>
  <c r="K92"/>
  <c r="K93" s="1"/>
  <c r="J92"/>
  <c r="J93" s="1"/>
  <c r="BU88"/>
  <c r="BT88"/>
  <c r="BS88"/>
  <c r="BR88"/>
  <c r="BQ88"/>
  <c r="BO88"/>
  <c r="BN88"/>
  <c r="BM88"/>
  <c r="BL88"/>
  <c r="BK88"/>
  <c r="BI88"/>
  <c r="BH88"/>
  <c r="BG88"/>
  <c r="BF88"/>
  <c r="BE88"/>
  <c r="BC88"/>
  <c r="BB88"/>
  <c r="BA88"/>
  <c r="AZ88"/>
  <c r="AY88"/>
  <c r="AW88"/>
  <c r="AV88"/>
  <c r="AU88"/>
  <c r="AT88"/>
  <c r="AS88"/>
  <c r="AQ88"/>
  <c r="AP88"/>
  <c r="AO88"/>
  <c r="AN88"/>
  <c r="AM88"/>
  <c r="AK88"/>
  <c r="AJ88"/>
  <c r="AI88"/>
  <c r="AH88"/>
  <c r="AG88"/>
  <c r="AE88"/>
  <c r="AD88"/>
  <c r="AC88"/>
  <c r="AB88"/>
  <c r="AA88"/>
  <c r="Y88"/>
  <c r="X88"/>
  <c r="W88"/>
  <c r="V88"/>
  <c r="U88"/>
  <c r="S88"/>
  <c r="R88"/>
  <c r="Q88"/>
  <c r="P88"/>
  <c r="O88"/>
  <c r="F88"/>
  <c r="E88"/>
  <c r="D88"/>
  <c r="C88"/>
  <c r="BV87"/>
  <c r="BV88" s="1"/>
  <c r="BP87"/>
  <c r="BP88" s="1"/>
  <c r="BJ87"/>
  <c r="BJ88" s="1"/>
  <c r="BD87"/>
  <c r="BD88" s="1"/>
  <c r="AX87"/>
  <c r="AX88" s="1"/>
  <c r="AR87"/>
  <c r="AR88" s="1"/>
  <c r="AL87"/>
  <c r="AL88" s="1"/>
  <c r="AF87"/>
  <c r="AF88" s="1"/>
  <c r="Z87"/>
  <c r="Z88" s="1"/>
  <c r="T87"/>
  <c r="T88" s="1"/>
  <c r="N87"/>
  <c r="N88" s="1"/>
  <c r="M87"/>
  <c r="M88" s="1"/>
  <c r="L87"/>
  <c r="L88" s="1"/>
  <c r="K87"/>
  <c r="K88" s="1"/>
  <c r="J87"/>
  <c r="J88" s="1"/>
  <c r="BU83"/>
  <c r="BT83"/>
  <c r="BS83"/>
  <c r="BR83"/>
  <c r="BQ83"/>
  <c r="BO83"/>
  <c r="BN83"/>
  <c r="BM83"/>
  <c r="BL83"/>
  <c r="BK83"/>
  <c r="BI83"/>
  <c r="BH83"/>
  <c r="BG83"/>
  <c r="BF83"/>
  <c r="BE83"/>
  <c r="BC83"/>
  <c r="BB83"/>
  <c r="BA83"/>
  <c r="AZ83"/>
  <c r="AY83"/>
  <c r="AW83"/>
  <c r="AV83"/>
  <c r="AU83"/>
  <c r="AT83"/>
  <c r="AS83"/>
  <c r="AQ83"/>
  <c r="AP83"/>
  <c r="AO83"/>
  <c r="AN83"/>
  <c r="AM83"/>
  <c r="AK83"/>
  <c r="AJ83"/>
  <c r="AI83"/>
  <c r="AH83"/>
  <c r="AG83"/>
  <c r="AE83"/>
  <c r="AD83"/>
  <c r="AC83"/>
  <c r="AB83"/>
  <c r="AA83"/>
  <c r="Y83"/>
  <c r="X83"/>
  <c r="W83"/>
  <c r="V83"/>
  <c r="U83"/>
  <c r="S83"/>
  <c r="R83"/>
  <c r="Q83"/>
  <c r="P83"/>
  <c r="O83"/>
  <c r="F83"/>
  <c r="E83"/>
  <c r="D83"/>
  <c r="C83"/>
  <c r="BV82"/>
  <c r="BV83" s="1"/>
  <c r="BP82"/>
  <c r="BP83" s="1"/>
  <c r="BJ82"/>
  <c r="BJ83" s="1"/>
  <c r="BD82"/>
  <c r="BD83" s="1"/>
  <c r="AX82"/>
  <c r="AX83" s="1"/>
  <c r="AR82"/>
  <c r="AR83" s="1"/>
  <c r="AL82"/>
  <c r="AL83" s="1"/>
  <c r="AF82"/>
  <c r="AF83" s="1"/>
  <c r="Z82"/>
  <c r="Z83" s="1"/>
  <c r="T82"/>
  <c r="T83" s="1"/>
  <c r="N82"/>
  <c r="N83" s="1"/>
  <c r="M82"/>
  <c r="M83" s="1"/>
  <c r="L82"/>
  <c r="L83" s="1"/>
  <c r="K82"/>
  <c r="K83" s="1"/>
  <c r="J82"/>
  <c r="J83" s="1"/>
  <c r="BU78"/>
  <c r="BT78"/>
  <c r="BS78"/>
  <c r="BR78"/>
  <c r="BQ78"/>
  <c r="BO78"/>
  <c r="BN78"/>
  <c r="BN53" s="1"/>
  <c r="BM78"/>
  <c r="BL78"/>
  <c r="BK78"/>
  <c r="BI78"/>
  <c r="BH78"/>
  <c r="BG78"/>
  <c r="BF78"/>
  <c r="BE78"/>
  <c r="BC78"/>
  <c r="BB78"/>
  <c r="BA78"/>
  <c r="AZ78"/>
  <c r="AY78"/>
  <c r="AW78"/>
  <c r="AV78"/>
  <c r="AU78"/>
  <c r="AT78"/>
  <c r="AS78"/>
  <c r="AQ78"/>
  <c r="AP78"/>
  <c r="AO78"/>
  <c r="AN78"/>
  <c r="AM78"/>
  <c r="AK78"/>
  <c r="AJ78"/>
  <c r="AI78"/>
  <c r="AH78"/>
  <c r="AG78"/>
  <c r="AE78"/>
  <c r="AD78"/>
  <c r="AC78"/>
  <c r="AB78"/>
  <c r="AA78"/>
  <c r="Y78"/>
  <c r="X78"/>
  <c r="W78"/>
  <c r="V78"/>
  <c r="U78"/>
  <c r="S78"/>
  <c r="R78"/>
  <c r="Q78"/>
  <c r="P78"/>
  <c r="O78"/>
  <c r="N76"/>
  <c r="M76"/>
  <c r="L76"/>
  <c r="K76"/>
  <c r="J76"/>
  <c r="G76"/>
  <c r="N75"/>
  <c r="M75"/>
  <c r="L75"/>
  <c r="K75"/>
  <c r="J75"/>
  <c r="G75"/>
  <c r="N74"/>
  <c r="M74"/>
  <c r="L74"/>
  <c r="K74"/>
  <c r="J74"/>
  <c r="G74"/>
  <c r="BV73"/>
  <c r="BP73"/>
  <c r="BJ73"/>
  <c r="BD73"/>
  <c r="AX73"/>
  <c r="AR73"/>
  <c r="AL73"/>
  <c r="AF73"/>
  <c r="Z73"/>
  <c r="T73"/>
  <c r="N73"/>
  <c r="M73"/>
  <c r="L73"/>
  <c r="K73"/>
  <c r="J73"/>
  <c r="BV72"/>
  <c r="BP72"/>
  <c r="BJ72"/>
  <c r="BD72"/>
  <c r="AX72"/>
  <c r="AR72"/>
  <c r="AL72"/>
  <c r="AF72"/>
  <c r="Z72"/>
  <c r="T72"/>
  <c r="N72"/>
  <c r="M72"/>
  <c r="L72"/>
  <c r="K72"/>
  <c r="J72"/>
  <c r="BV70"/>
  <c r="BP70"/>
  <c r="BJ70"/>
  <c r="BD70"/>
  <c r="AX70"/>
  <c r="AR70"/>
  <c r="AL70"/>
  <c r="AF70"/>
  <c r="Z70"/>
  <c r="T70"/>
  <c r="N70"/>
  <c r="M70"/>
  <c r="L70"/>
  <c r="K70"/>
  <c r="J70"/>
  <c r="BV69"/>
  <c r="BP69"/>
  <c r="BJ69"/>
  <c r="BD69"/>
  <c r="AX69"/>
  <c r="AR69"/>
  <c r="AL69"/>
  <c r="AF69"/>
  <c r="Z69"/>
  <c r="T69"/>
  <c r="N69"/>
  <c r="M69"/>
  <c r="L69"/>
  <c r="K69"/>
  <c r="J69"/>
  <c r="BV68"/>
  <c r="BP68"/>
  <c r="BJ68"/>
  <c r="BD68"/>
  <c r="AX68"/>
  <c r="AR68"/>
  <c r="AL68"/>
  <c r="AF68"/>
  <c r="Z68"/>
  <c r="T68"/>
  <c r="N68"/>
  <c r="M68"/>
  <c r="L68"/>
  <c r="K68"/>
  <c r="J68"/>
  <c r="BV67"/>
  <c r="BP67"/>
  <c r="BJ67"/>
  <c r="BD67"/>
  <c r="AX67"/>
  <c r="AR67"/>
  <c r="AL67"/>
  <c r="AF67"/>
  <c r="Z67"/>
  <c r="T67"/>
  <c r="N67"/>
  <c r="M67"/>
  <c r="L67"/>
  <c r="K67"/>
  <c r="J67"/>
  <c r="BV66"/>
  <c r="BP66"/>
  <c r="BJ66"/>
  <c r="BD66"/>
  <c r="AX66"/>
  <c r="AR66"/>
  <c r="AL66"/>
  <c r="AF66"/>
  <c r="Z66"/>
  <c r="T66"/>
  <c r="N66"/>
  <c r="M66"/>
  <c r="L66"/>
  <c r="K66"/>
  <c r="J66"/>
  <c r="BV65"/>
  <c r="BP65"/>
  <c r="BJ65"/>
  <c r="BD65"/>
  <c r="AX65"/>
  <c r="AR65"/>
  <c r="AL65"/>
  <c r="AF65"/>
  <c r="Z65"/>
  <c r="T65"/>
  <c r="N65"/>
  <c r="M65"/>
  <c r="L65"/>
  <c r="K65"/>
  <c r="J65"/>
  <c r="BV64"/>
  <c r="BP64"/>
  <c r="BJ64"/>
  <c r="BD64"/>
  <c r="AX64"/>
  <c r="AR64"/>
  <c r="AL64"/>
  <c r="AF64"/>
  <c r="Z64"/>
  <c r="T64"/>
  <c r="N64"/>
  <c r="M64"/>
  <c r="L64"/>
  <c r="K64"/>
  <c r="J64"/>
  <c r="BV63"/>
  <c r="BP63"/>
  <c r="BJ63"/>
  <c r="BD63"/>
  <c r="AX63"/>
  <c r="AR63"/>
  <c r="AL63"/>
  <c r="AF63"/>
  <c r="Z63"/>
  <c r="T63"/>
  <c r="N63"/>
  <c r="M63"/>
  <c r="L63"/>
  <c r="K63"/>
  <c r="J63"/>
  <c r="BV62"/>
  <c r="BP62"/>
  <c r="BJ62"/>
  <c r="BD62"/>
  <c r="AX62"/>
  <c r="AR62"/>
  <c r="AL62"/>
  <c r="AF62"/>
  <c r="Z62"/>
  <c r="T62"/>
  <c r="N62"/>
  <c r="M62"/>
  <c r="L62"/>
  <c r="K62"/>
  <c r="J62"/>
  <c r="BV61"/>
  <c r="BP61"/>
  <c r="BJ61"/>
  <c r="BD61"/>
  <c r="AX61"/>
  <c r="AR61"/>
  <c r="AL61"/>
  <c r="AF61"/>
  <c r="Z61"/>
  <c r="T61"/>
  <c r="N61"/>
  <c r="M61"/>
  <c r="L61"/>
  <c r="K61"/>
  <c r="J61"/>
  <c r="BV60"/>
  <c r="BP60"/>
  <c r="BJ60"/>
  <c r="BD60"/>
  <c r="AX60"/>
  <c r="AR60"/>
  <c r="AL60"/>
  <c r="AF60"/>
  <c r="Z60"/>
  <c r="T60"/>
  <c r="N60"/>
  <c r="M60"/>
  <c r="L60"/>
  <c r="K60"/>
  <c r="J60"/>
  <c r="BV59"/>
  <c r="BP59"/>
  <c r="BJ59"/>
  <c r="BD59"/>
  <c r="AX59"/>
  <c r="AR59"/>
  <c r="AL59"/>
  <c r="AF59"/>
  <c r="Z59"/>
  <c r="T59"/>
  <c r="N59"/>
  <c r="M59"/>
  <c r="L59"/>
  <c r="K59"/>
  <c r="J59"/>
  <c r="BV58"/>
  <c r="BP58"/>
  <c r="BJ58"/>
  <c r="BD58"/>
  <c r="AX58"/>
  <c r="AR58"/>
  <c r="AL58"/>
  <c r="AF58"/>
  <c r="Z58"/>
  <c r="T58"/>
  <c r="N58"/>
  <c r="M58"/>
  <c r="L58"/>
  <c r="K58"/>
  <c r="J58"/>
  <c r="BV57"/>
  <c r="BP57"/>
  <c r="BJ57"/>
  <c r="BD57"/>
  <c r="AX57"/>
  <c r="AR57"/>
  <c r="AL57"/>
  <c r="AF57"/>
  <c r="Z57"/>
  <c r="T57"/>
  <c r="N57"/>
  <c r="M57"/>
  <c r="L57"/>
  <c r="K57"/>
  <c r="J57"/>
  <c r="BV56"/>
  <c r="BP56"/>
  <c r="BJ56"/>
  <c r="BD56"/>
  <c r="AX56"/>
  <c r="AR56"/>
  <c r="AL56"/>
  <c r="AF56"/>
  <c r="Z56"/>
  <c r="T56"/>
  <c r="N56"/>
  <c r="M56"/>
  <c r="L56"/>
  <c r="K56"/>
  <c r="J56"/>
  <c r="BU55"/>
  <c r="BT55"/>
  <c r="BT53" s="1"/>
  <c r="BS55"/>
  <c r="BR55"/>
  <c r="BR53" s="1"/>
  <c r="BQ55"/>
  <c r="BO55"/>
  <c r="BO53" s="1"/>
  <c r="BN55"/>
  <c r="BM55"/>
  <c r="BM53" s="1"/>
  <c r="BL55"/>
  <c r="BK55"/>
  <c r="BK53" s="1"/>
  <c r="BI55"/>
  <c r="BH55"/>
  <c r="BH53" s="1"/>
  <c r="BG55"/>
  <c r="BF55"/>
  <c r="BF53" s="1"/>
  <c r="BE55"/>
  <c r="BC55"/>
  <c r="BC53" s="1"/>
  <c r="BB55"/>
  <c r="BA55"/>
  <c r="BA53" s="1"/>
  <c r="AZ55"/>
  <c r="AY55"/>
  <c r="AW55"/>
  <c r="AV55"/>
  <c r="AV53" s="1"/>
  <c r="AU55"/>
  <c r="AT55"/>
  <c r="AT53" s="1"/>
  <c r="AS55"/>
  <c r="AQ55"/>
  <c r="AQ53" s="1"/>
  <c r="AP55"/>
  <c r="AO55"/>
  <c r="AO53" s="1"/>
  <c r="AN55"/>
  <c r="AM55"/>
  <c r="AM53" s="1"/>
  <c r="AK55"/>
  <c r="AJ55"/>
  <c r="AJ53" s="1"/>
  <c r="AI55"/>
  <c r="AH55"/>
  <c r="AH53" s="1"/>
  <c r="AG55"/>
  <c r="AE55"/>
  <c r="AE53" s="1"/>
  <c r="AD55"/>
  <c r="AC55"/>
  <c r="AC53" s="1"/>
  <c r="AB55"/>
  <c r="AA55"/>
  <c r="AA53" s="1"/>
  <c r="Y55"/>
  <c r="X55"/>
  <c r="X53" s="1"/>
  <c r="W55"/>
  <c r="V55"/>
  <c r="V53" s="1"/>
  <c r="U55"/>
  <c r="S55"/>
  <c r="R55"/>
  <c r="Q55"/>
  <c r="P55"/>
  <c r="O55"/>
  <c r="AY53"/>
  <c r="BV51"/>
  <c r="BP51"/>
  <c r="BJ51"/>
  <c r="BD51"/>
  <c r="AX51"/>
  <c r="AR51"/>
  <c r="AL51"/>
  <c r="AF51"/>
  <c r="Z51"/>
  <c r="T51"/>
  <c r="N51"/>
  <c r="M51"/>
  <c r="L51"/>
  <c r="K51"/>
  <c r="J51"/>
  <c r="BV50"/>
  <c r="BP50"/>
  <c r="BJ50"/>
  <c r="BD50"/>
  <c r="AX50"/>
  <c r="AR50"/>
  <c r="AL50"/>
  <c r="AF50"/>
  <c r="Z50"/>
  <c r="T50"/>
  <c r="N50"/>
  <c r="M50"/>
  <c r="L50"/>
  <c r="K50"/>
  <c r="J50"/>
  <c r="BV49"/>
  <c r="BP49"/>
  <c r="BJ49"/>
  <c r="BD49"/>
  <c r="AX49"/>
  <c r="AR49"/>
  <c r="AL49"/>
  <c r="AF49"/>
  <c r="Z49"/>
  <c r="T49"/>
  <c r="N49"/>
  <c r="M49"/>
  <c r="L49"/>
  <c r="K49"/>
  <c r="J49"/>
  <c r="BV47"/>
  <c r="BP47"/>
  <c r="BJ47"/>
  <c r="BD47"/>
  <c r="AX47"/>
  <c r="AR47"/>
  <c r="AL47"/>
  <c r="AF47"/>
  <c r="Z47"/>
  <c r="T47"/>
  <c r="N47"/>
  <c r="M47"/>
  <c r="L47"/>
  <c r="K47"/>
  <c r="J47"/>
  <c r="BV46"/>
  <c r="BP46"/>
  <c r="BJ46"/>
  <c r="BD46"/>
  <c r="AX46"/>
  <c r="AR46"/>
  <c r="AL46"/>
  <c r="AF46"/>
  <c r="Z46"/>
  <c r="T46"/>
  <c r="N46"/>
  <c r="M46"/>
  <c r="L46"/>
  <c r="K46"/>
  <c r="J46"/>
  <c r="BV45"/>
  <c r="BP45"/>
  <c r="BJ45"/>
  <c r="BD45"/>
  <c r="AX45"/>
  <c r="AR45"/>
  <c r="AL45"/>
  <c r="AF45"/>
  <c r="Z45"/>
  <c r="T45"/>
  <c r="N45"/>
  <c r="M45"/>
  <c r="L45"/>
  <c r="K45"/>
  <c r="J45"/>
  <c r="BV44"/>
  <c r="BP44"/>
  <c r="BJ44"/>
  <c r="BD44"/>
  <c r="AX44"/>
  <c r="AR44"/>
  <c r="AL44"/>
  <c r="AF44"/>
  <c r="Z44"/>
  <c r="T44"/>
  <c r="N44"/>
  <c r="M44"/>
  <c r="L44"/>
  <c r="K44"/>
  <c r="J44"/>
  <c r="BV42"/>
  <c r="BP42"/>
  <c r="BJ42"/>
  <c r="BD42"/>
  <c r="AX42"/>
  <c r="AR42"/>
  <c r="AL42"/>
  <c r="AF42"/>
  <c r="Z42"/>
  <c r="T42"/>
  <c r="N42"/>
  <c r="M42"/>
  <c r="L42"/>
  <c r="K42"/>
  <c r="J42"/>
  <c r="BV41"/>
  <c r="BP41"/>
  <c r="BJ41"/>
  <c r="BD41"/>
  <c r="AX41"/>
  <c r="AR41"/>
  <c r="AL41"/>
  <c r="AF41"/>
  <c r="Z41"/>
  <c r="T41"/>
  <c r="N41"/>
  <c r="M41"/>
  <c r="L41"/>
  <c r="K41"/>
  <c r="J41"/>
  <c r="BV40"/>
  <c r="BP40"/>
  <c r="BJ40"/>
  <c r="BD40"/>
  <c r="AX40"/>
  <c r="AR40"/>
  <c r="AL40"/>
  <c r="AF40"/>
  <c r="Z40"/>
  <c r="T40"/>
  <c r="N40"/>
  <c r="M40"/>
  <c r="L40"/>
  <c r="K40"/>
  <c r="J40"/>
  <c r="BV39"/>
  <c r="BP39"/>
  <c r="BJ39"/>
  <c r="BD39"/>
  <c r="AX39"/>
  <c r="AR39"/>
  <c r="AL39"/>
  <c r="AF39"/>
  <c r="Z39"/>
  <c r="T39"/>
  <c r="N39"/>
  <c r="M39"/>
  <c r="L39"/>
  <c r="K39"/>
  <c r="J39"/>
  <c r="BV38"/>
  <c r="BP38"/>
  <c r="BJ38"/>
  <c r="BD38"/>
  <c r="AX38"/>
  <c r="AR38"/>
  <c r="AL38"/>
  <c r="AF38"/>
  <c r="Z38"/>
  <c r="T38"/>
  <c r="N38"/>
  <c r="M38"/>
  <c r="L38"/>
  <c r="K38"/>
  <c r="J38"/>
  <c r="BV37"/>
  <c r="BP37"/>
  <c r="BJ37"/>
  <c r="BD37"/>
  <c r="AX37"/>
  <c r="AR37"/>
  <c r="AL37"/>
  <c r="AF37"/>
  <c r="Z37"/>
  <c r="T37"/>
  <c r="N37"/>
  <c r="M37"/>
  <c r="L37"/>
  <c r="K37"/>
  <c r="J37"/>
  <c r="BV36"/>
  <c r="BP36"/>
  <c r="BJ36"/>
  <c r="BD36"/>
  <c r="AX36"/>
  <c r="AR36"/>
  <c r="AL36"/>
  <c r="AF36"/>
  <c r="Z36"/>
  <c r="T36"/>
  <c r="N36"/>
  <c r="M36"/>
  <c r="L36"/>
  <c r="K36"/>
  <c r="J36"/>
  <c r="BV35"/>
  <c r="BP35"/>
  <c r="BJ35"/>
  <c r="BD35"/>
  <c r="AX35"/>
  <c r="AR35"/>
  <c r="AL35"/>
  <c r="AF35"/>
  <c r="Z35"/>
  <c r="T35"/>
  <c r="N35"/>
  <c r="M35"/>
  <c r="L35"/>
  <c r="K35"/>
  <c r="J35"/>
  <c r="BV34"/>
  <c r="BP34"/>
  <c r="BJ34"/>
  <c r="BD34"/>
  <c r="AX34"/>
  <c r="AR34"/>
  <c r="AL34"/>
  <c r="AF34"/>
  <c r="Z34"/>
  <c r="T34"/>
  <c r="N34"/>
  <c r="M34"/>
  <c r="L34"/>
  <c r="K34"/>
  <c r="J34"/>
  <c r="BV33"/>
  <c r="BP33"/>
  <c r="BJ33"/>
  <c r="BD33"/>
  <c r="AX33"/>
  <c r="AR33"/>
  <c r="AL33"/>
  <c r="AF33"/>
  <c r="Z33"/>
  <c r="T33"/>
  <c r="N33"/>
  <c r="M33"/>
  <c r="L33"/>
  <c r="K33"/>
  <c r="J33"/>
  <c r="BV32"/>
  <c r="BP32"/>
  <c r="BJ32"/>
  <c r="BD32"/>
  <c r="AX32"/>
  <c r="AR32"/>
  <c r="AL32"/>
  <c r="AF32"/>
  <c r="Z32"/>
  <c r="T32"/>
  <c r="N32"/>
  <c r="M32"/>
  <c r="L32"/>
  <c r="K32"/>
  <c r="J32"/>
  <c r="BV31"/>
  <c r="BP31"/>
  <c r="BJ31"/>
  <c r="BD31"/>
  <c r="AX31"/>
  <c r="AR31"/>
  <c r="AL31"/>
  <c r="AF31"/>
  <c r="Z31"/>
  <c r="T31"/>
  <c r="N31"/>
  <c r="M31"/>
  <c r="L31"/>
  <c r="K31"/>
  <c r="J31"/>
  <c r="BV30"/>
  <c r="BP30"/>
  <c r="BJ30"/>
  <c r="BD30"/>
  <c r="AX30"/>
  <c r="AR30"/>
  <c r="AL30"/>
  <c r="AF30"/>
  <c r="Z30"/>
  <c r="T30"/>
  <c r="N30"/>
  <c r="M30"/>
  <c r="L30"/>
  <c r="K30"/>
  <c r="J30"/>
  <c r="BV29"/>
  <c r="BP29"/>
  <c r="BJ29"/>
  <c r="BD29"/>
  <c r="AX29"/>
  <c r="AR29"/>
  <c r="AL29"/>
  <c r="AF29"/>
  <c r="Z29"/>
  <c r="T29"/>
  <c r="N29"/>
  <c r="M29"/>
  <c r="L29"/>
  <c r="K29"/>
  <c r="J29"/>
  <c r="BV28"/>
  <c r="BP28"/>
  <c r="BJ28"/>
  <c r="BD28"/>
  <c r="AX28"/>
  <c r="AR28"/>
  <c r="AL28"/>
  <c r="AF28"/>
  <c r="Z28"/>
  <c r="T28"/>
  <c r="N28"/>
  <c r="M28"/>
  <c r="L28"/>
  <c r="K28"/>
  <c r="J28"/>
  <c r="BV27"/>
  <c r="BP27"/>
  <c r="BJ27"/>
  <c r="BD27"/>
  <c r="AX27"/>
  <c r="AR27"/>
  <c r="AL27"/>
  <c r="AF27"/>
  <c r="Z27"/>
  <c r="T27"/>
  <c r="N27"/>
  <c r="M27"/>
  <c r="L27"/>
  <c r="K27"/>
  <c r="J27"/>
  <c r="BV26"/>
  <c r="BP26"/>
  <c r="BJ26"/>
  <c r="BD26"/>
  <c r="AX26"/>
  <c r="AR26"/>
  <c r="AL26"/>
  <c r="AF26"/>
  <c r="Z26"/>
  <c r="T26"/>
  <c r="N26"/>
  <c r="M26"/>
  <c r="L26"/>
  <c r="K26"/>
  <c r="J26"/>
  <c r="BV25"/>
  <c r="BP25"/>
  <c r="BJ25"/>
  <c r="BD25"/>
  <c r="AX25"/>
  <c r="AR25"/>
  <c r="AL25"/>
  <c r="AF25"/>
  <c r="Z25"/>
  <c r="T25"/>
  <c r="N25"/>
  <c r="M25"/>
  <c r="L25"/>
  <c r="K25"/>
  <c r="J25"/>
  <c r="BV24"/>
  <c r="BP24"/>
  <c r="BJ24"/>
  <c r="BD24"/>
  <c r="AX24"/>
  <c r="AR24"/>
  <c r="AL24"/>
  <c r="AF24"/>
  <c r="Z24"/>
  <c r="T24"/>
  <c r="N24"/>
  <c r="M24"/>
  <c r="L24"/>
  <c r="K24"/>
  <c r="J24"/>
  <c r="BV23"/>
  <c r="BP23"/>
  <c r="BJ23"/>
  <c r="BD23"/>
  <c r="AX23"/>
  <c r="AR23"/>
  <c r="AL23"/>
  <c r="AF23"/>
  <c r="Z23"/>
  <c r="T23"/>
  <c r="N23"/>
  <c r="M23"/>
  <c r="L23"/>
  <c r="K23"/>
  <c r="J23"/>
  <c r="BV22"/>
  <c r="BP22"/>
  <c r="BJ22"/>
  <c r="BD22"/>
  <c r="AX22"/>
  <c r="AR22"/>
  <c r="AL22"/>
  <c r="AF22"/>
  <c r="Z22"/>
  <c r="T22"/>
  <c r="N22"/>
  <c r="M22"/>
  <c r="L22"/>
  <c r="K22"/>
  <c r="J22"/>
  <c r="BV19"/>
  <c r="BP19"/>
  <c r="BJ19"/>
  <c r="BD19"/>
  <c r="AX19"/>
  <c r="AR19"/>
  <c r="AL19"/>
  <c r="AF19"/>
  <c r="Z19"/>
  <c r="T19"/>
  <c r="N19"/>
  <c r="M19"/>
  <c r="L19"/>
  <c r="K19"/>
  <c r="J19"/>
  <c r="BV18"/>
  <c r="BP18"/>
  <c r="BJ18"/>
  <c r="BD18"/>
  <c r="AX18"/>
  <c r="AR18"/>
  <c r="AL18"/>
  <c r="AF18"/>
  <c r="Z18"/>
  <c r="T18"/>
  <c r="N18"/>
  <c r="M18"/>
  <c r="L18"/>
  <c r="K18"/>
  <c r="J18"/>
  <c r="BV17"/>
  <c r="BP17"/>
  <c r="BJ17"/>
  <c r="BD17"/>
  <c r="AX17"/>
  <c r="AR17"/>
  <c r="AL17"/>
  <c r="AF17"/>
  <c r="Z17"/>
  <c r="T17"/>
  <c r="N17"/>
  <c r="M17"/>
  <c r="L17"/>
  <c r="K17"/>
  <c r="J17"/>
  <c r="BV16"/>
  <c r="BP16"/>
  <c r="BJ16"/>
  <c r="BD16"/>
  <c r="AX16"/>
  <c r="AR16"/>
  <c r="AL16"/>
  <c r="AF16"/>
  <c r="Z16"/>
  <c r="T16"/>
  <c r="N16"/>
  <c r="M16"/>
  <c r="L16"/>
  <c r="K16"/>
  <c r="J16"/>
  <c r="BV15"/>
  <c r="BP15"/>
  <c r="BJ15"/>
  <c r="BD15"/>
  <c r="AX15"/>
  <c r="AR15"/>
  <c r="AL15"/>
  <c r="AF15"/>
  <c r="Z15"/>
  <c r="T15"/>
  <c r="N15"/>
  <c r="M15"/>
  <c r="L15"/>
  <c r="K15"/>
  <c r="J15"/>
  <c r="BV13"/>
  <c r="BP13"/>
  <c r="BJ13"/>
  <c r="BD13"/>
  <c r="AX13"/>
  <c r="AR13"/>
  <c r="AL13"/>
  <c r="AF13"/>
  <c r="Z13"/>
  <c r="T13"/>
  <c r="N13"/>
  <c r="M13"/>
  <c r="L13"/>
  <c r="K13"/>
  <c r="J13"/>
  <c r="BU12"/>
  <c r="BT12"/>
  <c r="BS12"/>
  <c r="BR12"/>
  <c r="BQ12"/>
  <c r="BO12"/>
  <c r="BN12"/>
  <c r="BM12"/>
  <c r="BL12"/>
  <c r="BK12"/>
  <c r="BI12"/>
  <c r="BH12"/>
  <c r="BG12"/>
  <c r="BF12"/>
  <c r="BE12"/>
  <c r="BC12"/>
  <c r="BB12"/>
  <c r="BA12"/>
  <c r="AZ12"/>
  <c r="AY12"/>
  <c r="AW12"/>
  <c r="AV12"/>
  <c r="AU12"/>
  <c r="AT12"/>
  <c r="AS12"/>
  <c r="AQ12"/>
  <c r="AP12"/>
  <c r="AO12"/>
  <c r="AN12"/>
  <c r="AM12"/>
  <c r="AK12"/>
  <c r="AJ12"/>
  <c r="AI12"/>
  <c r="AH12"/>
  <c r="AG12"/>
  <c r="AE12"/>
  <c r="AD12"/>
  <c r="AC12"/>
  <c r="AB12"/>
  <c r="AA12"/>
  <c r="Y12"/>
  <c r="X12"/>
  <c r="W12"/>
  <c r="V12"/>
  <c r="U12"/>
  <c r="S12"/>
  <c r="R12"/>
  <c r="Q12"/>
  <c r="P12"/>
  <c r="O12"/>
  <c r="BN10" l="1"/>
  <c r="BF10"/>
  <c r="BM10"/>
  <c r="BO10"/>
  <c r="AB53"/>
  <c r="AD53"/>
  <c r="AN53"/>
  <c r="AS53"/>
  <c r="AS10" s="1"/>
  <c r="AU53"/>
  <c r="AW53"/>
  <c r="AW10" s="1"/>
  <c r="AZ53"/>
  <c r="BB53"/>
  <c r="BE53"/>
  <c r="BG53"/>
  <c r="BI53"/>
  <c r="BL53"/>
  <c r="BL10" s="1"/>
  <c r="BQ53"/>
  <c r="BQ10" s="1"/>
  <c r="BS53"/>
  <c r="BS10" s="1"/>
  <c r="BU53"/>
  <c r="BU10" s="1"/>
  <c r="AU10"/>
  <c r="AD10"/>
  <c r="M55"/>
  <c r="T55"/>
  <c r="T53" s="1"/>
  <c r="K8" i="10" s="1"/>
  <c r="AB10" i="4"/>
  <c r="P53"/>
  <c r="P10" s="1"/>
  <c r="R53"/>
  <c r="BK136"/>
  <c r="BP3" s="1"/>
  <c r="K144"/>
  <c r="AG136"/>
  <c r="AL3" s="1"/>
  <c r="BI10"/>
  <c r="BT10"/>
  <c r="BD55"/>
  <c r="N136"/>
  <c r="Q136"/>
  <c r="K138"/>
  <c r="BE136"/>
  <c r="BJ3" s="1"/>
  <c r="AO144"/>
  <c r="X10"/>
  <c r="AA10"/>
  <c r="AC10"/>
  <c r="AE10"/>
  <c r="AH10"/>
  <c r="AJ10"/>
  <c r="AM10"/>
  <c r="AO10"/>
  <c r="AQ10"/>
  <c r="AT10"/>
  <c r="AV10"/>
  <c r="AY10"/>
  <c r="AL12"/>
  <c r="P7" i="10" s="1"/>
  <c r="BV12" i="4"/>
  <c r="AA7" i="10" s="1"/>
  <c r="O53" i="4"/>
  <c r="O10" s="1"/>
  <c r="S53"/>
  <c r="S10" s="1"/>
  <c r="U53"/>
  <c r="U10" s="1"/>
  <c r="W53"/>
  <c r="W10" s="1"/>
  <c r="Y53"/>
  <c r="Y10" s="1"/>
  <c r="AI53"/>
  <c r="AI10" s="1"/>
  <c r="I56"/>
  <c r="H56" s="1"/>
  <c r="G56"/>
  <c r="BV55"/>
  <c r="K55"/>
  <c r="AF55"/>
  <c r="I60"/>
  <c r="I62"/>
  <c r="H62" s="1"/>
  <c r="I64"/>
  <c r="G64"/>
  <c r="I66"/>
  <c r="G66"/>
  <c r="I68"/>
  <c r="H68" s="1"/>
  <c r="I72"/>
  <c r="H72" s="1"/>
  <c r="G72"/>
  <c r="J78"/>
  <c r="T78"/>
  <c r="Z78"/>
  <c r="AF78"/>
  <c r="AL78"/>
  <c r="BD78"/>
  <c r="BD53" s="1"/>
  <c r="V8" i="10" s="1"/>
  <c r="G140" i="4"/>
  <c r="AI144"/>
  <c r="AU144"/>
  <c r="BG144"/>
  <c r="AF144"/>
  <c r="G147"/>
  <c r="V10"/>
  <c r="BR10"/>
  <c r="AN10"/>
  <c r="I57"/>
  <c r="H57" s="1"/>
  <c r="AR55"/>
  <c r="I59"/>
  <c r="G59"/>
  <c r="BP55"/>
  <c r="I63"/>
  <c r="H63" s="1"/>
  <c r="G63"/>
  <c r="I65"/>
  <c r="BP78"/>
  <c r="BV78"/>
  <c r="G87"/>
  <c r="G88" s="1"/>
  <c r="I92"/>
  <c r="I93" s="1"/>
  <c r="I116"/>
  <c r="I117" s="1"/>
  <c r="I121"/>
  <c r="I122" s="1"/>
  <c r="G121"/>
  <c r="G122" s="1"/>
  <c r="I126"/>
  <c r="I127" s="1"/>
  <c r="G126"/>
  <c r="G127" s="1"/>
  <c r="U136"/>
  <c r="Z3" s="1"/>
  <c r="O136"/>
  <c r="T3" s="1"/>
  <c r="W136"/>
  <c r="AA136"/>
  <c r="AF3" s="1"/>
  <c r="H138"/>
  <c r="J138"/>
  <c r="T138"/>
  <c r="AF138"/>
  <c r="AR138"/>
  <c r="BD138"/>
  <c r="BP138"/>
  <c r="Z138"/>
  <c r="AL138"/>
  <c r="AX138"/>
  <c r="BJ138"/>
  <c r="BV138"/>
  <c r="J144"/>
  <c r="I146"/>
  <c r="I144" s="1"/>
  <c r="BV53"/>
  <c r="AA8" i="10" s="1"/>
  <c r="AP53" i="4"/>
  <c r="AP10" s="1"/>
  <c r="R10"/>
  <c r="I61"/>
  <c r="M12"/>
  <c r="N153"/>
  <c r="BB10"/>
  <c r="BH10"/>
  <c r="T12"/>
  <c r="K7" i="10" s="1"/>
  <c r="G18" i="4"/>
  <c r="I13"/>
  <c r="H13" s="1"/>
  <c r="G13"/>
  <c r="T168"/>
  <c r="G171"/>
  <c r="L168"/>
  <c r="BJ168"/>
  <c r="G145"/>
  <c r="AX78"/>
  <c r="G111"/>
  <c r="G112" s="1"/>
  <c r="Q53"/>
  <c r="Q10" s="1"/>
  <c r="L78"/>
  <c r="I106"/>
  <c r="I107" s="1"/>
  <c r="BJ78"/>
  <c r="G101"/>
  <c r="G102" s="1"/>
  <c r="N78"/>
  <c r="I97"/>
  <c r="I98" s="1"/>
  <c r="AK53"/>
  <c r="AK10" s="1"/>
  <c r="AG53"/>
  <c r="AG10" s="1"/>
  <c r="I82"/>
  <c r="I83" s="1"/>
  <c r="AR78"/>
  <c r="AR53" s="1"/>
  <c r="S8" i="10" s="1"/>
  <c r="AX55" i="4"/>
  <c r="G68"/>
  <c r="H66"/>
  <c r="BC10"/>
  <c r="BA10"/>
  <c r="H65"/>
  <c r="G65"/>
  <c r="H64"/>
  <c r="AL55"/>
  <c r="AL53" s="1"/>
  <c r="G62"/>
  <c r="G61"/>
  <c r="H61"/>
  <c r="BK10"/>
  <c r="H60"/>
  <c r="G60"/>
  <c r="BJ55"/>
  <c r="BG10"/>
  <c r="H59"/>
  <c r="L55"/>
  <c r="I58"/>
  <c r="H58" s="1"/>
  <c r="G58"/>
  <c r="G57"/>
  <c r="BE10"/>
  <c r="G97"/>
  <c r="G98" s="1"/>
  <c r="I101"/>
  <c r="I102" s="1"/>
  <c r="G106"/>
  <c r="G107" s="1"/>
  <c r="I111"/>
  <c r="I112" s="1"/>
  <c r="G116"/>
  <c r="G117" s="1"/>
  <c r="AC136"/>
  <c r="AI136"/>
  <c r="AU136"/>
  <c r="BG136"/>
  <c r="T144"/>
  <c r="T136" s="1"/>
  <c r="AE136"/>
  <c r="AK136"/>
  <c r="AW136"/>
  <c r="BI136"/>
  <c r="BU136"/>
  <c r="AR144"/>
  <c r="AR136" s="1"/>
  <c r="BD144"/>
  <c r="BD136" s="1"/>
  <c r="BP144"/>
  <c r="BP136" s="1"/>
  <c r="Z144"/>
  <c r="BV153"/>
  <c r="AA12" i="10" s="1"/>
  <c r="Y12" s="1"/>
  <c r="BS162" i="4"/>
  <c r="BS153" s="1"/>
  <c r="BQ163"/>
  <c r="BQ162" s="1"/>
  <c r="Z168"/>
  <c r="I170"/>
  <c r="H170" s="1"/>
  <c r="G170"/>
  <c r="AZ10"/>
  <c r="V20" i="10" s="1"/>
  <c r="G15" i="4"/>
  <c r="K12"/>
  <c r="AF12"/>
  <c r="I17"/>
  <c r="H17" s="1"/>
  <c r="G17"/>
  <c r="I19"/>
  <c r="H19" s="1"/>
  <c r="G19"/>
  <c r="I22"/>
  <c r="H22" s="1"/>
  <c r="G22"/>
  <c r="I23"/>
  <c r="H23" s="1"/>
  <c r="I25"/>
  <c r="H25" s="1"/>
  <c r="I29"/>
  <c r="H29" s="1"/>
  <c r="G29"/>
  <c r="G33"/>
  <c r="I37"/>
  <c r="H37" s="1"/>
  <c r="I39"/>
  <c r="I41"/>
  <c r="H41" s="1"/>
  <c r="I44"/>
  <c r="G44"/>
  <c r="BP12"/>
  <c r="I45"/>
  <c r="H45" s="1"/>
  <c r="I47"/>
  <c r="H47" s="1"/>
  <c r="G47"/>
  <c r="I50"/>
  <c r="H50" s="1"/>
  <c r="G50"/>
  <c r="J55"/>
  <c r="N55"/>
  <c r="Z55"/>
  <c r="I67"/>
  <c r="H67" s="1"/>
  <c r="G67"/>
  <c r="I69"/>
  <c r="H69" s="1"/>
  <c r="G69"/>
  <c r="I70"/>
  <c r="H70" s="1"/>
  <c r="G70"/>
  <c r="I73"/>
  <c r="H73" s="1"/>
  <c r="G73"/>
  <c r="I74"/>
  <c r="H74" s="1"/>
  <c r="I75"/>
  <c r="H75" s="1"/>
  <c r="I76"/>
  <c r="H76" s="1"/>
  <c r="G82"/>
  <c r="G83" s="1"/>
  <c r="I87"/>
  <c r="I88" s="1"/>
  <c r="G92"/>
  <c r="G93" s="1"/>
  <c r="S136"/>
  <c r="Y136"/>
  <c r="I15"/>
  <c r="H15" s="1"/>
  <c r="I16"/>
  <c r="H16" s="1"/>
  <c r="G16"/>
  <c r="I18"/>
  <c r="H18" s="1"/>
  <c r="I24"/>
  <c r="H24" s="1"/>
  <c r="G24"/>
  <c r="I26"/>
  <c r="H26" s="1"/>
  <c r="I28"/>
  <c r="H28" s="1"/>
  <c r="I36"/>
  <c r="H36" s="1"/>
  <c r="I38"/>
  <c r="H38" s="1"/>
  <c r="I40"/>
  <c r="H40" s="1"/>
  <c r="I42"/>
  <c r="H42" s="1"/>
  <c r="I46"/>
  <c r="H46" s="1"/>
  <c r="G46"/>
  <c r="I49"/>
  <c r="H49" s="1"/>
  <c r="G49"/>
  <c r="I51"/>
  <c r="H51" s="1"/>
  <c r="G51"/>
  <c r="G45"/>
  <c r="H44"/>
  <c r="G42"/>
  <c r="G41"/>
  <c r="G40"/>
  <c r="H39"/>
  <c r="G39"/>
  <c r="G38"/>
  <c r="AR12"/>
  <c r="S7" i="10" s="1"/>
  <c r="G37" i="4"/>
  <c r="G36"/>
  <c r="I35"/>
  <c r="H35" s="1"/>
  <c r="G35"/>
  <c r="BD12"/>
  <c r="V7" i="10" s="1"/>
  <c r="I34" i="4"/>
  <c r="H34" s="1"/>
  <c r="G34"/>
  <c r="AX12"/>
  <c r="T7" i="10" s="1"/>
  <c r="I33" i="4"/>
  <c r="H33" s="1"/>
  <c r="I32"/>
  <c r="H32" s="1"/>
  <c r="G32"/>
  <c r="I31"/>
  <c r="BJ12"/>
  <c r="W7" i="10" s="1"/>
  <c r="H31" i="4"/>
  <c r="G31"/>
  <c r="I30"/>
  <c r="H30" s="1"/>
  <c r="G30"/>
  <c r="G28"/>
  <c r="I27"/>
  <c r="H27" s="1"/>
  <c r="L12"/>
  <c r="G27"/>
  <c r="G26"/>
  <c r="G25"/>
  <c r="N12"/>
  <c r="G23"/>
  <c r="BS136"/>
  <c r="G139"/>
  <c r="I138"/>
  <c r="J168"/>
  <c r="AO136"/>
  <c r="BA136"/>
  <c r="BM136"/>
  <c r="AX144"/>
  <c r="AX136" s="1"/>
  <c r="T10" i="10" s="1"/>
  <c r="T9" s="1"/>
  <c r="R9" s="1"/>
  <c r="BJ144" i="4"/>
  <c r="BJ136" s="1"/>
  <c r="BV144"/>
  <c r="BV136" s="1"/>
  <c r="AA10" i="10" s="1"/>
  <c r="AA9" s="1"/>
  <c r="Y9" s="1"/>
  <c r="G148" i="4"/>
  <c r="J12"/>
  <c r="Z12"/>
  <c r="L7" i="10" s="1"/>
  <c r="K78" i="4"/>
  <c r="K53" s="1"/>
  <c r="M78"/>
  <c r="M53" s="1"/>
  <c r="M10" s="1"/>
  <c r="H82"/>
  <c r="H87"/>
  <c r="H88" s="1"/>
  <c r="H97"/>
  <c r="H98" s="1"/>
  <c r="H116"/>
  <c r="H117" s="1"/>
  <c r="G146"/>
  <c r="AL144"/>
  <c r="G158"/>
  <c r="G157" s="1"/>
  <c r="G153" s="1"/>
  <c r="H157"/>
  <c r="J117"/>
  <c r="J122"/>
  <c r="Z122"/>
  <c r="J127"/>
  <c r="Z127"/>
  <c r="J131"/>
  <c r="I130"/>
  <c r="I131" s="1"/>
  <c r="Z131"/>
  <c r="G130"/>
  <c r="G131" s="1"/>
  <c r="H169"/>
  <c r="H146"/>
  <c r="H144" s="1"/>
  <c r="BQ158"/>
  <c r="BQ157" s="1"/>
  <c r="H162"/>
  <c r="I136" l="1"/>
  <c r="Z136"/>
  <c r="AA20" i="10"/>
  <c r="T20"/>
  <c r="H153" i="4"/>
  <c r="BV10"/>
  <c r="AA6" i="10" s="1"/>
  <c r="L53" i="4"/>
  <c r="L10" s="1"/>
  <c r="Z20" i="10"/>
  <c r="AF53" i="4"/>
  <c r="O8" i="10" s="1"/>
  <c r="BQ153" i="4"/>
  <c r="I168"/>
  <c r="H126"/>
  <c r="H127" s="1"/>
  <c r="G144"/>
  <c r="P20" i="10"/>
  <c r="S20"/>
  <c r="W20"/>
  <c r="L20"/>
  <c r="H136" i="4"/>
  <c r="AL136"/>
  <c r="H121"/>
  <c r="H122" s="1"/>
  <c r="H106"/>
  <c r="H107" s="1"/>
  <c r="H92"/>
  <c r="H93" s="1"/>
  <c r="G138"/>
  <c r="Z53"/>
  <c r="L8" i="10" s="1"/>
  <c r="J53" i="4"/>
  <c r="J10" s="1"/>
  <c r="K136"/>
  <c r="BJ53"/>
  <c r="W8" i="10" s="1"/>
  <c r="U8" s="1"/>
  <c r="AF136" i="4"/>
  <c r="J136"/>
  <c r="O20" i="10"/>
  <c r="G136" i="4"/>
  <c r="K20" i="10"/>
  <c r="G168" i="4"/>
  <c r="AL10"/>
  <c r="P6" i="10" s="1"/>
  <c r="P8"/>
  <c r="N8" s="1"/>
  <c r="J8"/>
  <c r="BP53" i="4"/>
  <c r="Z8" i="10" s="1"/>
  <c r="Y8" s="1"/>
  <c r="BX153" i="4"/>
  <c r="H13" i="10"/>
  <c r="H12" s="1"/>
  <c r="U7"/>
  <c r="Z7"/>
  <c r="Y7" s="1"/>
  <c r="R7"/>
  <c r="J7"/>
  <c r="T10" i="4"/>
  <c r="K6" i="10" s="1"/>
  <c r="AF10" i="4"/>
  <c r="O7" i="10"/>
  <c r="N7" s="1"/>
  <c r="K10" i="4"/>
  <c r="H168"/>
  <c r="N53"/>
  <c r="N10" s="1"/>
  <c r="N8" s="1"/>
  <c r="AX53"/>
  <c r="T8" i="10" s="1"/>
  <c r="R8" s="1"/>
  <c r="BD10" i="4"/>
  <c r="AR10"/>
  <c r="BJ10"/>
  <c r="W6" i="10" s="1"/>
  <c r="H55" i="4"/>
  <c r="H111"/>
  <c r="H112" s="1"/>
  <c r="H101"/>
  <c r="H102" s="1"/>
  <c r="I55"/>
  <c r="G55"/>
  <c r="BX55" s="1"/>
  <c r="G12"/>
  <c r="BX12" s="1"/>
  <c r="H12"/>
  <c r="I12"/>
  <c r="H130"/>
  <c r="H131" s="1"/>
  <c r="H83"/>
  <c r="G78"/>
  <c r="I78"/>
  <c r="H10" i="10" l="1"/>
  <c r="H9" s="1"/>
  <c r="BX136" i="4"/>
  <c r="BV8"/>
  <c r="AA4" i="10" s="1"/>
  <c r="BP10" i="4"/>
  <c r="Z6" i="10" s="1"/>
  <c r="Y6" s="1"/>
  <c r="Z10" i="4"/>
  <c r="Z8" s="1"/>
  <c r="L4" i="10" s="1"/>
  <c r="AL8" i="4"/>
  <c r="P4" i="10" s="1"/>
  <c r="AX10" i="4"/>
  <c r="AX8" s="1"/>
  <c r="T4" i="10" s="1"/>
  <c r="I53" i="4"/>
  <c r="I10" s="1"/>
  <c r="I8" s="1"/>
  <c r="H8" s="1"/>
  <c r="BJ8"/>
  <c r="W4" i="10" s="1"/>
  <c r="AR8" i="4"/>
  <c r="S4" i="10" s="1"/>
  <c r="S6"/>
  <c r="T8" i="4"/>
  <c r="K4" i="10" s="1"/>
  <c r="L6"/>
  <c r="J6" s="1"/>
  <c r="AF8" i="4"/>
  <c r="O4" i="10" s="1"/>
  <c r="O6"/>
  <c r="N6" s="1"/>
  <c r="BD8" i="4"/>
  <c r="V4" i="10" s="1"/>
  <c r="V6"/>
  <c r="U6" s="1"/>
  <c r="H7"/>
  <c r="G53" i="4"/>
  <c r="H78"/>
  <c r="H53" s="1"/>
  <c r="H10" s="1"/>
  <c r="H8" i="10" l="1"/>
  <c r="BX53" i="4"/>
  <c r="U4" i="10"/>
  <c r="N4"/>
  <c r="BP8" i="4"/>
  <c r="Z4" i="10" s="1"/>
  <c r="Y4" s="1"/>
  <c r="T6"/>
  <c r="H6"/>
  <c r="R6"/>
  <c r="J4"/>
  <c r="R4"/>
  <c r="G10" i="4"/>
  <c r="BX10" s="1"/>
  <c r="G8" l="1"/>
  <c r="BX8" s="1"/>
  <c r="H4" i="10" l="1"/>
  <c r="C5" s="1"/>
</calcChain>
</file>

<file path=xl/sharedStrings.xml><?xml version="1.0" encoding="utf-8"?>
<sst xmlns="http://schemas.openxmlformats.org/spreadsheetml/2006/main" count="965" uniqueCount="369">
  <si>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</si>
  <si>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</si>
  <si>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</si>
  <si>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</si>
  <si>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</si>
  <si>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</si>
  <si>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</si>
  <si>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</si>
  <si>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</si>
  <si>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</si>
  <si>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</si>
  <si>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</si>
  <si>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</si>
  <si>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</si>
  <si>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</si>
  <si>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</si>
  <si>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</si>
  <si>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</si>
  <si>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</si>
  <si>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</si>
  <si>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</si>
  <si>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</si>
  <si>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</si>
  <si>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</si>
  <si>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</si>
  <si>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</si>
  <si>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</si>
  <si>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</si>
  <si>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</si>
  <si>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</si>
  <si>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</si>
  <si>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</si>
  <si>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</si>
  <si>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</si>
  <si>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</si>
  <si>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</si>
  <si>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</si>
  <si>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</si>
  <si>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</si>
  <si>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</si>
  <si>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</si>
  <si>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</si>
  <si>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</si>
  <si>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</si>
  <si>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</si>
  <si>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</si>
  <si>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</si>
  <si>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</si>
  <si>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</si>
  <si>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</si>
  <si>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</si>
  <si>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</si>
  <si>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</si>
  <si>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</si>
  <si>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</si>
  <si>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</si>
  <si>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</si>
  <si>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</si>
  <si>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</si>
  <si>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</si>
  <si>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</si>
  <si>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</si>
  <si>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</si>
  <si>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</si>
  <si>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</si>
  <si>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</si>
  <si>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</si>
  <si>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</si>
  <si>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</si>
  <si>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</si>
  <si>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</si>
  <si>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</si>
  <si>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</si>
  <si>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</si>
  <si>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</si>
  <si>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</si>
  <si>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</si>
  <si>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</si>
  <si>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</si>
  <si>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</si>
  <si>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</si>
  <si>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</si>
  <si>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</si>
  <si>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</si>
  <si>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</si>
  <si>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</si>
  <si>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</si>
  <si>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</si>
  <si>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</si>
  <si>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</si>
  <si>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</si>
  <si>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</si>
  <si>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</si>
  <si>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</si>
  <si>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</si>
  <si>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</si>
  <si>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</si>
  <si>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</si>
  <si>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Элективные курсы по физической культуре и спорту</t>
  </si>
  <si>
    <t>Б1.В.ДВ</t>
  </si>
  <si>
    <t>Дисциплины по выбору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</si>
  <si>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</si>
  <si>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</si>
  <si>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</si>
  <si>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</si>
  <si>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</si>
  <si>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</si>
  <si>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</si>
  <si>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</si>
  <si>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</si>
  <si>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</si>
  <si>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</si>
  <si>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</si>
  <si>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</si>
  <si>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</si>
  <si>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</si>
  <si>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</si>
  <si>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</si>
  <si>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</si>
  <si>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</si>
  <si>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</si>
  <si>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</si>
  <si>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</si>
  <si>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</si>
  <si>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</si>
  <si>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</si>
  <si>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Учебная практика</t>
  </si>
  <si>
    <t>Б2.У.1</t>
  </si>
  <si>
    <t>Б2.П</t>
  </si>
  <si>
    <t>Производственная практика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</si>
  <si>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</si>
  <si>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</si>
  <si>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</si>
  <si>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Научно-исследовательская работа</t>
  </si>
  <si>
    <t>Б2.П.3</t>
  </si>
  <si>
    <t>Преддипломная практика</t>
  </si>
  <si>
    <t>Б2.П.4</t>
  </si>
  <si>
    <t>Всего часов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</si>
  <si>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</si>
  <si>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</si>
  <si>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</si>
  <si>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</si>
  <si>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</si>
  <si>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</si>
  <si>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</si>
  <si>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</si>
  <si>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</si>
  <si>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</t>
  </si>
  <si>
    <t>За</t>
  </si>
  <si>
    <t>Конс</t>
  </si>
  <si>
    <t>ФТД</t>
  </si>
  <si>
    <t>Факультативы</t>
  </si>
  <si>
    <t>ФТД.1</t>
  </si>
  <si>
    <t>ФТД.2</t>
  </si>
  <si>
    <t>Базовая часть</t>
  </si>
  <si>
    <t>Иностранный язык</t>
  </si>
  <si>
    <t>4</t>
  </si>
  <si>
    <t>Философия</t>
  </si>
  <si>
    <t>Безопасность жизнедеятельности</t>
  </si>
  <si>
    <t>Математика и информатика</t>
  </si>
  <si>
    <t>Физическая культура и спорт</t>
  </si>
  <si>
    <t>12</t>
  </si>
  <si>
    <t>Профсоюзное движение</t>
  </si>
  <si>
    <t>Культурология</t>
  </si>
  <si>
    <t>История культуры Санкт-Петербурга</t>
  </si>
  <si>
    <t xml:space="preserve">Концепции  современного естествознания </t>
  </si>
  <si>
    <t>Иностранный язык в сфере юриспруденции</t>
  </si>
  <si>
    <t>34</t>
  </si>
  <si>
    <t>Экономика</t>
  </si>
  <si>
    <t>Профессиональная этика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</si>
  <si>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</si>
  <si>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</si>
  <si>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</si>
  <si>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</si>
  <si>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3</t>
  </si>
  <si>
    <t>Административное право</t>
  </si>
  <si>
    <t>Гражданское право</t>
  </si>
  <si>
    <t>46</t>
  </si>
  <si>
    <t>35</t>
  </si>
  <si>
    <t>Гражданский процесс</t>
  </si>
  <si>
    <t>6</t>
  </si>
  <si>
    <t>5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</si>
  <si>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</si>
  <si>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</si>
  <si>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</si>
  <si>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</si>
  <si>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</si>
  <si>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</si>
  <si>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</si>
  <si>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</si>
  <si>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7</t>
  </si>
  <si>
    <t>Предпринимательское право</t>
  </si>
  <si>
    <t>Международное право</t>
  </si>
  <si>
    <t>Международное частное право</t>
  </si>
  <si>
    <t>8</t>
  </si>
  <si>
    <t>Право социального обеспечения</t>
  </si>
  <si>
    <t>Криминалистика</t>
  </si>
  <si>
    <t>Криминология</t>
  </si>
  <si>
    <t>Семейное право</t>
  </si>
  <si>
    <t>Вариативная часть</t>
  </si>
  <si>
    <t>Нотариат</t>
  </si>
  <si>
    <t>Таможенное право</t>
  </si>
  <si>
    <t>Муниципальное право</t>
  </si>
  <si>
    <t>Адвокатура</t>
  </si>
  <si>
    <t>Актуальные проблемы теории государства и права</t>
  </si>
  <si>
    <t>Правоохранительные органы</t>
  </si>
  <si>
    <t>Прокурорский надзор</t>
  </si>
  <si>
    <t>Юридическая психология</t>
  </si>
  <si>
    <t>Жилищное право</t>
  </si>
  <si>
    <t>Интеллектуальные права</t>
  </si>
  <si>
    <t>Профсоюзное право</t>
  </si>
  <si>
    <t>Информационное право</t>
  </si>
  <si>
    <t>Правовая статистика</t>
  </si>
  <si>
    <t>Сравнительное право</t>
  </si>
  <si>
    <t>Информационные технологии в юридической деятельности</t>
  </si>
  <si>
    <t>Административный процесс</t>
  </si>
  <si>
    <t>Юридическая конфликтология</t>
  </si>
  <si>
    <t>Генезис правовой культуры</t>
  </si>
  <si>
    <t>Деловой язык и культура речи юриста</t>
  </si>
  <si>
    <t>Международно-правовая охрана культурных ценностей</t>
  </si>
  <si>
    <t>Корпоративное право</t>
  </si>
  <si>
    <t>Правовое положение некоммерческих организаций</t>
  </si>
  <si>
    <t>Правовая культура и юридическая деятельность</t>
  </si>
  <si>
    <t>Правовой статус общественных объединений России</t>
  </si>
  <si>
    <t>Страховое право</t>
  </si>
  <si>
    <t>Государственная гражданская служба</t>
  </si>
  <si>
    <t>Римское право</t>
  </si>
  <si>
    <t>Судебно-правовая реформа в России: традиции и перспективы</t>
  </si>
  <si>
    <t>Исполнительное производство</t>
  </si>
  <si>
    <t>Правовой статус Конституционного Суда Российской Федерации</t>
  </si>
  <si>
    <t>Практика по получению первичных профессиональных умений и навыков</t>
  </si>
  <si>
    <t>Конституционное право зарубежных стран</t>
  </si>
  <si>
    <t>Правовой статус субъекта РФ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</si>
  <si>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</si>
  <si>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</si>
  <si>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</si>
  <si>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</si>
  <si>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</si>
  <si>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</si>
  <si>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</si>
  <si>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</si>
  <si>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</si>
  <si>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40.03.01</t>
  </si>
  <si>
    <t>Направление 40.03.01 Юриспруденция</t>
  </si>
  <si>
    <t>Государственно-правовой профиль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</si>
  <si>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</si>
  <si>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</si>
  <si>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</si>
  <si>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</si>
  <si>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</si>
  <si>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1511</t>
  </si>
  <si>
    <t>Срок обучения: 5л</t>
  </si>
  <si>
    <t>01.12.2016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</si>
  <si>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</si>
  <si>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</si>
  <si>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</si>
  <si>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</si>
  <si>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</si>
  <si>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</si>
  <si>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</si>
  <si>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</si>
  <si>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</si>
  <si>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</si>
  <si>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</si>
  <si>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</si>
  <si>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</si>
  <si>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</si>
  <si>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</si>
  <si>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</si>
  <si>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</si>
  <si>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</si>
  <si>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</si>
  <si>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</si>
  <si>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</si>
  <si>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</si>
  <si>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</si>
  <si>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</si>
  <si>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</si>
  <si>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</si>
  <si>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</si>
  <si>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</si>
  <si>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</si>
  <si>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</si>
  <si>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</si>
  <si>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</si>
  <si>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</si>
  <si>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</si>
  <si>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</si>
  <si>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</si>
  <si>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</si>
  <si>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</si>
  <si>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</si>
  <si>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</si>
  <si>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</si>
  <si>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</si>
  <si>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</si>
  <si>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</si>
  <si>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</si>
  <si>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</si>
  <si>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</si>
  <si>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</si>
  <si>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</si>
  <si>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</si>
  <si>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</si>
  <si>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</si>
  <si>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</si>
  <si>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</si>
  <si>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</si>
  <si>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</si>
  <si>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</si>
  <si>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</si>
  <si>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</si>
  <si>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</si>
  <si>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</si>
  <si>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</si>
  <si>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</si>
  <si>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</si>
  <si>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</si>
  <si>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</si>
  <si>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</si>
  <si>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</si>
  <si>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</si>
  <si>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</si>
  <si>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</si>
  <si>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</si>
  <si>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</si>
  <si>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</si>
  <si>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</si>
  <si>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</si>
  <si>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</si>
  <si>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</si>
  <si>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</si>
  <si>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</si>
  <si>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</si>
  <si>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</si>
  <si>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</si>
  <si>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</si>
  <si>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</si>
  <si>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</si>
  <si>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</si>
  <si>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</si>
  <si>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213-219</t>
  </si>
  <si>
    <t>Обязательная часть</t>
  </si>
  <si>
    <t>150-153</t>
  </si>
  <si>
    <t>63-66</t>
  </si>
  <si>
    <t>12-21</t>
  </si>
  <si>
    <t>Б2.Б</t>
  </si>
  <si>
    <t>Б2.В</t>
  </si>
  <si>
    <t>6-9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</si>
  <si>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</si>
  <si>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</si>
  <si>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</si>
  <si>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</si>
  <si>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</si>
  <si>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</si>
  <si>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</si>
  <si>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</si>
  <si>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</si>
  <si>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</si>
  <si>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</si>
  <si>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</si>
  <si>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</si>
  <si>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</si>
  <si>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 xml:space="preserve">2. Условные обозначения: </t>
  </si>
  <si>
    <t xml:space="preserve">Базовая часть </t>
  </si>
  <si>
    <t xml:space="preserve">Вариативная часть </t>
  </si>
  <si>
    <t>НОУ ВПО "Санкт-Петербургский Гуманитарный университет профсоюзов_x000D_"</t>
  </si>
  <si>
    <t xml:space="preserve">История </t>
  </si>
  <si>
    <t xml:space="preserve">Основы исследовательской деятельности юриста 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</si>
</sst>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charset val="252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.95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03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2" fillId="0" borderId="0" xfId="1" applyFill="1" applyProtection="1"/>
    <xf numFmtId="12" fontId="4" fillId="2" borderId="5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ill="1" applyProtection="1">
      <protection locked="0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 applyProtection="1">
      <alignment horizontal="center" vertical="center"/>
    </xf>
    <xf numFmtId="164" fontId="4" fillId="5" borderId="11" xfId="1" applyNumberFormat="1" applyFont="1" applyFill="1" applyBorder="1" applyAlignment="1" applyProtection="1">
      <alignment horizontal="center" vertical="center"/>
    </xf>
    <xf numFmtId="0" fontId="2" fillId="2" borderId="0" xfId="1" applyFill="1" applyProtection="1"/>
    <xf numFmtId="0" fontId="6" fillId="2" borderId="0" xfId="1" applyFont="1" applyFill="1" applyProtection="1"/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5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2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left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2" fillId="4" borderId="0" xfId="1" applyFill="1" applyProtection="1"/>
    <xf numFmtId="0" fontId="6" fillId="0" borderId="0" xfId="1" applyFont="1" applyProtection="1"/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7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/>
      <protection locked="0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3" borderId="25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NumberFormat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5" borderId="2" xfId="1" applyNumberFormat="1" applyFont="1" applyFill="1" applyBorder="1" applyAlignment="1" applyProtection="1">
      <alignment horizontal="center" vertical="top" wrapText="1"/>
    </xf>
    <xf numFmtId="0" fontId="4" fillId="5" borderId="36" xfId="1" applyNumberFormat="1" applyFont="1" applyFill="1" applyBorder="1" applyAlignment="1" applyProtection="1">
      <alignment horizontal="center" vertical="center"/>
    </xf>
    <xf numFmtId="164" fontId="4" fillId="5" borderId="8" xfId="1" applyNumberFormat="1" applyFont="1" applyFill="1" applyBorder="1" applyAlignment="1" applyProtection="1">
      <alignment horizontal="center" vertical="center"/>
    </xf>
    <xf numFmtId="12" fontId="4" fillId="5" borderId="0" xfId="1" applyNumberFormat="1" applyFont="1" applyFill="1" applyBorder="1" applyAlignment="1" applyProtection="1">
      <alignment horizontal="center" vertical="center"/>
    </xf>
    <xf numFmtId="1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39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5" borderId="0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1" fontId="4" fillId="5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vertical="center"/>
    </xf>
    <xf numFmtId="0" fontId="4" fillId="3" borderId="2" xfId="1" applyNumberFormat="1" applyFont="1" applyFill="1" applyBorder="1" applyAlignment="1" applyProtection="1">
      <alignment horizontal="center" vertical="top" wrapText="1"/>
    </xf>
    <xf numFmtId="1" fontId="4" fillId="5" borderId="1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vertical="center"/>
    </xf>
    <xf numFmtId="0" fontId="4" fillId="5" borderId="44" xfId="1" applyNumberFormat="1" applyFont="1" applyFill="1" applyBorder="1" applyAlignment="1" applyProtection="1">
      <alignment vertical="center" wrapText="1"/>
    </xf>
    <xf numFmtId="2" fontId="4" fillId="3" borderId="10" xfId="1" applyNumberFormat="1" applyFont="1" applyFill="1" applyBorder="1" applyAlignment="1" applyProtection="1">
      <alignment horizontal="center" vertical="center"/>
      <protection locked="0"/>
    </xf>
    <xf numFmtId="1" fontId="4" fillId="5" borderId="8" xfId="1" applyNumberFormat="1" applyFont="1" applyFill="1" applyBorder="1" applyAlignment="1" applyProtection="1">
      <alignment horizontal="center" vertical="center"/>
    </xf>
    <xf numFmtId="0" fontId="4" fillId="3" borderId="42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1" applyNumberFormat="1" applyFont="1" applyFill="1" applyBorder="1" applyAlignment="1" applyProtection="1">
      <alignment horizontal="center" vertical="center"/>
    </xf>
    <xf numFmtId="1" fontId="4" fillId="5" borderId="13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1" fontId="4" fillId="5" borderId="14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44" xfId="1" applyNumberFormat="1" applyFont="1" applyFill="1" applyBorder="1" applyAlignment="1" applyProtection="1">
      <alignment horizontal="center" vertical="top" wrapText="1"/>
    </xf>
    <xf numFmtId="0" fontId="4" fillId="3" borderId="11" xfId="1" applyNumberFormat="1" applyFont="1" applyFill="1" applyBorder="1" applyAlignment="1" applyProtection="1">
      <alignment horizontal="center" vertical="center"/>
    </xf>
    <xf numFmtId="0" fontId="2" fillId="4" borderId="39" xfId="1" applyFill="1" applyBorder="1" applyProtection="1">
      <protection locked="0"/>
    </xf>
    <xf numFmtId="0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4" fontId="4" fillId="5" borderId="7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" fontId="4" fillId="5" borderId="1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  <protection locked="0"/>
    </xf>
    <xf numFmtId="164" fontId="4" fillId="5" borderId="1" xfId="1" applyNumberFormat="1" applyFont="1" applyFill="1" applyBorder="1" applyAlignment="1" applyProtection="1">
      <alignment horizontal="center" vertical="center"/>
    </xf>
    <xf numFmtId="0" fontId="5" fillId="3" borderId="3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5" borderId="15" xfId="1" applyNumberFormat="1" applyFont="1" applyFill="1" applyBorder="1" applyAlignment="1" applyProtection="1">
      <alignment horizontal="center" vertical="center"/>
    </xf>
    <xf numFmtId="1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Protection="1">
      <protection locked="0"/>
    </xf>
    <xf numFmtId="0" fontId="2" fillId="4" borderId="0" xfId="1" applyNumberFormat="1" applyFill="1" applyProtection="1">
      <protection locked="0"/>
    </xf>
    <xf numFmtId="1" fontId="2" fillId="4" borderId="0" xfId="1" applyNumberFormat="1" applyFill="1" applyProtection="1">
      <protection locked="0"/>
    </xf>
    <xf numFmtId="0" fontId="8" fillId="0" borderId="0" xfId="2"/>
    <xf numFmtId="0" fontId="8" fillId="6" borderId="0" xfId="2" applyFont="1" applyFill="1" applyBorder="1" applyAlignment="1" applyProtection="1">
      <alignment horizontal="left" vertical="center"/>
      <protection locked="0"/>
    </xf>
    <xf numFmtId="0" fontId="8" fillId="6" borderId="31" xfId="2" applyNumberFormat="1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2" fillId="0" borderId="0" xfId="1"/>
    <xf numFmtId="0" fontId="2" fillId="6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 textRotation="90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4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5"/>
    <xf numFmtId="0" fontId="4" fillId="11" borderId="1" xfId="4" applyFill="1" applyBorder="1" applyAlignment="1">
      <alignment horizontal="center"/>
    </xf>
    <xf numFmtId="0" fontId="4" fillId="11" borderId="5" xfId="4" applyFill="1" applyBorder="1" applyAlignment="1">
      <alignment horizontal="center"/>
    </xf>
    <xf numFmtId="0" fontId="4" fillId="11" borderId="1" xfId="4" applyFill="1" applyBorder="1"/>
    <xf numFmtId="0" fontId="4" fillId="0" borderId="0" xfId="4"/>
    <xf numFmtId="0" fontId="4" fillId="11" borderId="2" xfId="4" applyFill="1" applyBorder="1" applyAlignment="1">
      <alignment horizontal="center"/>
    </xf>
    <xf numFmtId="0" fontId="4" fillId="0" borderId="0" xfId="4" applyBorder="1"/>
    <xf numFmtId="0" fontId="25" fillId="10" borderId="1" xfId="4" applyFont="1" applyFill="1" applyBorder="1" applyAlignment="1">
      <alignment horizontal="center" vertical="center"/>
    </xf>
    <xf numFmtId="0" fontId="4" fillId="11" borderId="7" xfId="4" applyFill="1" applyBorder="1" applyAlignment="1">
      <alignment horizontal="center"/>
    </xf>
    <xf numFmtId="0" fontId="4" fillId="12" borderId="8" xfId="4" applyFill="1" applyBorder="1"/>
    <xf numFmtId="0" fontId="11" fillId="12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2" borderId="8" xfId="4" applyFont="1" applyFill="1" applyBorder="1" applyAlignment="1">
      <alignment horizontal="center" vertical="center"/>
    </xf>
    <xf numFmtId="0" fontId="11" fillId="12" borderId="8" xfId="4" applyFont="1" applyFill="1" applyBorder="1" applyAlignment="1">
      <alignment horizontal="center" vertical="center"/>
    </xf>
    <xf numFmtId="0" fontId="4" fillId="11" borderId="8" xfId="4" applyFill="1" applyBorder="1"/>
    <xf numFmtId="0" fontId="3" fillId="13" borderId="8" xfId="4" applyFont="1" applyFill="1" applyBorder="1" applyAlignment="1">
      <alignment horizontal="center" vertical="center"/>
    </xf>
    <xf numFmtId="0" fontId="3" fillId="11" borderId="8" xfId="4" applyFont="1" applyFill="1" applyBorder="1" applyAlignment="1">
      <alignment horizontal="center" vertical="center"/>
    </xf>
    <xf numFmtId="0" fontId="3" fillId="13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11" borderId="8" xfId="4" applyFont="1" applyFill="1" applyBorder="1" applyAlignment="1">
      <alignment horizontal="left" vertical="center" wrapText="1"/>
    </xf>
    <xf numFmtId="9" fontId="3" fillId="11" borderId="8" xfId="4" applyNumberFormat="1" applyFont="1" applyFill="1" applyBorder="1" applyAlignment="1">
      <alignment horizontal="center" vertical="center"/>
    </xf>
    <xf numFmtId="165" fontId="3" fillId="11" borderId="8" xfId="4" applyNumberFormat="1" applyFont="1" applyFill="1" applyBorder="1" applyAlignment="1">
      <alignment horizontal="center" vertical="center"/>
    </xf>
    <xf numFmtId="0" fontId="11" fillId="11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11" fillId="11" borderId="7" xfId="4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left" vertical="center"/>
    </xf>
    <xf numFmtId="9" fontId="3" fillId="11" borderId="7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center" vertical="center"/>
    </xf>
    <xf numFmtId="0" fontId="3" fillId="14" borderId="7" xfId="4" applyFont="1" applyFill="1" applyBorder="1" applyAlignment="1">
      <alignment horizontal="center" vertical="center"/>
    </xf>
    <xf numFmtId="0" fontId="4" fillId="11" borderId="7" xfId="4" applyFill="1" applyBorder="1"/>
    <xf numFmtId="0" fontId="11" fillId="15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4" borderId="1" xfId="4" applyFont="1" applyFill="1" applyBorder="1" applyAlignment="1">
      <alignment horizontal="center" vertical="center"/>
    </xf>
    <xf numFmtId="0" fontId="11" fillId="9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11" fillId="15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4" borderId="44" xfId="4" applyFont="1" applyFill="1" applyBorder="1" applyAlignment="1">
      <alignment horizontal="center" vertical="center"/>
    </xf>
    <xf numFmtId="0" fontId="4" fillId="11" borderId="44" xfId="4" applyFill="1" applyBorder="1"/>
    <xf numFmtId="0" fontId="3" fillId="11" borderId="44" xfId="4" applyFont="1" applyFill="1" applyBorder="1" applyAlignment="1">
      <alignment horizontal="center" vertical="center"/>
    </xf>
    <xf numFmtId="0" fontId="4" fillId="0" borderId="39" xfId="4" applyBorder="1"/>
    <xf numFmtId="0" fontId="11" fillId="11" borderId="1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left" vertical="center"/>
    </xf>
    <xf numFmtId="49" fontId="3" fillId="14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11" fillId="11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11" fillId="15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4" borderId="44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vertical="center" wrapText="1"/>
    </xf>
    <xf numFmtId="0" fontId="4" fillId="0" borderId="7" xfId="4" applyBorder="1"/>
    <xf numFmtId="49" fontId="3" fillId="14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11" fillId="11" borderId="7" xfId="4" applyNumberFormat="1" applyFont="1" applyFill="1" applyBorder="1" applyAlignment="1">
      <alignment horizontal="center" vertical="center"/>
    </xf>
    <xf numFmtId="9" fontId="3" fillId="11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6" fillId="4" borderId="1" xfId="4" applyNumberFormat="1" applyFont="1" applyFill="1" applyBorder="1" applyAlignment="1">
      <alignment horizontal="center" vertical="center"/>
    </xf>
    <xf numFmtId="0" fontId="3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11" borderId="28" xfId="4" applyFill="1" applyBorder="1" applyAlignment="1"/>
    <xf numFmtId="0" fontId="27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28" fillId="4" borderId="7" xfId="4" applyFont="1" applyFill="1" applyBorder="1" applyAlignment="1">
      <alignment horizontal="center"/>
    </xf>
    <xf numFmtId="0" fontId="27" fillId="4" borderId="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/>
    </xf>
    <xf numFmtId="0" fontId="28" fillId="4" borderId="1" xfId="4" applyFont="1" applyFill="1" applyBorder="1" applyAlignment="1">
      <alignment horizontal="center"/>
    </xf>
    <xf numFmtId="0" fontId="28" fillId="4" borderId="1" xfId="4" applyFont="1" applyFill="1" applyBorder="1"/>
    <xf numFmtId="0" fontId="2" fillId="6" borderId="3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/>
      <protection locked="0"/>
    </xf>
    <xf numFmtId="0" fontId="2" fillId="6" borderId="7" xfId="1" applyNumberFormat="1" applyFont="1" applyFill="1" applyBorder="1" applyAlignment="1" applyProtection="1">
      <alignment horizontal="center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vertical="center" wrapText="1"/>
      <protection locked="0"/>
    </xf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6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6" borderId="8" xfId="1" applyNumberFormat="1" applyFont="1" applyFill="1" applyBorder="1" applyAlignment="1" applyProtection="1">
      <alignment horizontal="center" vertical="center"/>
      <protection locked="0"/>
    </xf>
    <xf numFmtId="0" fontId="4" fillId="16" borderId="8" xfId="1" applyNumberFormat="1" applyFont="1" applyFill="1" applyBorder="1" applyAlignment="1" applyProtection="1">
      <alignment horizontal="center" vertical="center"/>
    </xf>
    <xf numFmtId="0" fontId="4" fillId="16" borderId="9" xfId="1" applyNumberFormat="1" applyFont="1" applyFill="1" applyBorder="1" applyAlignment="1" applyProtection="1">
      <alignment horizontal="left" vertical="center" wrapText="1"/>
    </xf>
    <xf numFmtId="0" fontId="4" fillId="16" borderId="10" xfId="1" applyNumberFormat="1" applyFont="1" applyFill="1" applyBorder="1" applyAlignment="1" applyProtection="1">
      <alignment horizontal="center" vertical="center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vertical="center"/>
      <protection locked="0"/>
    </xf>
    <xf numFmtId="0" fontId="20" fillId="6" borderId="0" xfId="2" applyNumberFormat="1" applyFont="1" applyFill="1" applyBorder="1" applyAlignment="1" applyProtection="1">
      <alignment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0" borderId="35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8" fillId="0" borderId="31" xfId="2" applyNumberFormat="1" applyFont="1" applyBorder="1" applyAlignment="1" applyProtection="1">
      <alignment horizontal="left"/>
      <protection locked="0"/>
    </xf>
    <xf numFmtId="0" fontId="19" fillId="0" borderId="0" xfId="2" applyFont="1" applyAlignment="1" applyProtection="1">
      <alignment horizontal="left"/>
      <protection locked="0"/>
    </xf>
    <xf numFmtId="0" fontId="8" fillId="6" borderId="0" xfId="2" applyFont="1" applyFill="1" applyBorder="1" applyAlignment="1" applyProtection="1">
      <alignment horizontal="left" vertical="top"/>
      <protection locked="0"/>
    </xf>
    <xf numFmtId="0" fontId="19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 vertical="top"/>
      <protection locked="0"/>
    </xf>
    <xf numFmtId="0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1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wrapText="1"/>
      <protection locked="0"/>
    </xf>
    <xf numFmtId="0" fontId="8" fillId="6" borderId="31" xfId="2" applyNumberFormat="1" applyFont="1" applyFill="1" applyBorder="1" applyAlignment="1" applyProtection="1">
      <alignment horizontal="left"/>
      <protection locked="0"/>
    </xf>
    <xf numFmtId="0" fontId="19" fillId="6" borderId="0" xfId="2" applyFont="1" applyFill="1" applyBorder="1" applyAlignment="1" applyProtection="1">
      <alignment horizontal="left"/>
      <protection locked="0"/>
    </xf>
    <xf numFmtId="0" fontId="19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20" fillId="6" borderId="31" xfId="2" applyNumberFormat="1" applyFont="1" applyFill="1" applyBorder="1" applyAlignment="1" applyProtection="1">
      <alignment horizontal="left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10" fillId="6" borderId="0" xfId="2" applyFont="1" applyFill="1" applyBorder="1" applyAlignment="1" applyProtection="1">
      <alignment horizontal="center" vertical="center" wrapText="1"/>
      <protection locked="0"/>
    </xf>
    <xf numFmtId="0" fontId="14" fillId="6" borderId="0" xfId="2" applyFont="1" applyFill="1" applyBorder="1" applyAlignment="1" applyProtection="1">
      <alignment horizontal="right" wrapText="1"/>
      <protection locked="0"/>
    </xf>
    <xf numFmtId="0" fontId="14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6" fillId="6" borderId="1" xfId="2" applyNumberFormat="1" applyFont="1" applyFill="1" applyBorder="1" applyAlignment="1" applyProtection="1">
      <alignment horizontal="center" vertical="center"/>
      <protection locked="0"/>
    </xf>
    <xf numFmtId="0" fontId="18" fillId="6" borderId="0" xfId="2" applyFont="1" applyFill="1" applyBorder="1" applyAlignment="1" applyProtection="1">
      <alignment horizontal="left" vertical="center" wrapText="1"/>
      <protection locked="0"/>
    </xf>
    <xf numFmtId="0" fontId="18" fillId="6" borderId="0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left" vertical="center"/>
      <protection locked="0"/>
    </xf>
    <xf numFmtId="0" fontId="9" fillId="6" borderId="0" xfId="2" applyFont="1" applyFill="1" applyBorder="1" applyAlignment="1" applyProtection="1">
      <alignment horizontal="center" vertical="top"/>
      <protection locked="0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center" vertical="center"/>
      <protection locked="0"/>
    </xf>
    <xf numFmtId="0" fontId="3" fillId="6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7" xfId="1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1" applyNumberFormat="1" applyFont="1" applyFill="1" applyBorder="1" applyAlignment="1" applyProtection="1">
      <alignment horizontal="left" vertical="center"/>
      <protection locked="0"/>
    </xf>
    <xf numFmtId="0" fontId="11" fillId="3" borderId="1" xfId="1" applyNumberFormat="1" applyFont="1" applyFill="1" applyBorder="1" applyAlignment="1" applyProtection="1">
      <alignment horizontal="left" vertical="center"/>
      <protection locked="0"/>
    </xf>
    <xf numFmtId="0" fontId="25" fillId="8" borderId="0" xfId="1" applyNumberFormat="1" applyFont="1" applyFill="1" applyBorder="1" applyAlignment="1" applyProtection="1">
      <alignment horizontal="center" vertical="center"/>
      <protection locked="0"/>
    </xf>
    <xf numFmtId="0" fontId="24" fillId="3" borderId="48" xfId="1" applyNumberFormat="1" applyFont="1" applyFill="1" applyBorder="1" applyAlignment="1" applyProtection="1">
      <alignment horizontal="center" vertical="center"/>
      <protection locked="0"/>
    </xf>
    <xf numFmtId="0" fontId="2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/>
      <protection locked="0"/>
    </xf>
    <xf numFmtId="0" fontId="29" fillId="6" borderId="0" xfId="1" applyFont="1" applyFill="1" applyBorder="1" applyAlignment="1" applyProtection="1">
      <alignment horizontal="left" vertical="center"/>
      <protection locked="0"/>
    </xf>
    <xf numFmtId="0" fontId="22" fillId="6" borderId="0" xfId="1" applyFont="1" applyFill="1" applyBorder="1" applyAlignment="1" applyProtection="1">
      <alignment horizontal="left" vertical="center"/>
      <protection locked="0"/>
    </xf>
    <xf numFmtId="0" fontId="23" fillId="6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8" xfId="1" applyNumberFormat="1" applyFon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12" fontId="4" fillId="3" borderId="42" xfId="1" applyNumberFormat="1" applyFont="1" applyFill="1" applyBorder="1" applyAlignment="1" applyProtection="1">
      <alignment horizontal="center" vertical="center"/>
      <protection locked="0"/>
    </xf>
    <xf numFmtId="12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/>
    </xf>
    <xf numFmtId="0" fontId="4" fillId="16" borderId="1" xfId="1" applyNumberFormat="1" applyFont="1" applyFill="1" applyBorder="1" applyAlignment="1" applyProtection="1">
      <alignment horizontal="center" vertical="center" wrapText="1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12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35" xfId="1" applyNumberFormat="1" applyFont="1" applyFill="1" applyBorder="1" applyAlignment="1" applyProtection="1">
      <alignment horizontal="center" vertical="center"/>
      <protection locked="0"/>
    </xf>
    <xf numFmtId="12" fontId="4" fillId="3" borderId="45" xfId="1" applyNumberFormat="1" applyFont="1" applyFill="1" applyBorder="1" applyAlignment="1" applyProtection="1">
      <alignment horizontal="center" vertical="center"/>
    </xf>
    <xf numFmtId="12" fontId="4" fillId="3" borderId="46" xfId="1" applyNumberFormat="1" applyFont="1" applyFill="1" applyBorder="1" applyAlignment="1" applyProtection="1">
      <alignment horizontal="center" vertical="center"/>
    </xf>
    <xf numFmtId="12" fontId="4" fillId="3" borderId="9" xfId="1" applyNumberFormat="1" applyFont="1" applyFill="1" applyBorder="1" applyAlignment="1" applyProtection="1">
      <alignment horizontal="center" vertical="center"/>
    </xf>
    <xf numFmtId="12" fontId="4" fillId="3" borderId="38" xfId="1" applyNumberFormat="1" applyFont="1" applyFill="1" applyBorder="1" applyAlignment="1" applyProtection="1">
      <alignment horizontal="center" vertical="center"/>
    </xf>
    <xf numFmtId="12" fontId="4" fillId="3" borderId="12" xfId="1" applyNumberFormat="1" applyFont="1" applyFill="1" applyBorder="1" applyAlignment="1" applyProtection="1">
      <alignment horizontal="center" vertical="center"/>
      <protection locked="0"/>
    </xf>
    <xf numFmtId="12" fontId="4" fillId="3" borderId="26" xfId="1" applyNumberFormat="1" applyFont="1" applyFill="1" applyBorder="1" applyAlignment="1" applyProtection="1">
      <alignment horizontal="center" vertical="center" wrapText="1"/>
    </xf>
    <xf numFmtId="12" fontId="4" fillId="3" borderId="27" xfId="1" applyNumberFormat="1" applyFont="1" applyFill="1" applyBorder="1" applyAlignment="1" applyProtection="1">
      <alignment horizontal="center" vertical="center" wrapText="1"/>
    </xf>
    <xf numFmtId="12" fontId="4" fillId="3" borderId="29" xfId="1" applyNumberFormat="1" applyFont="1" applyFill="1" applyBorder="1" applyAlignment="1" applyProtection="1">
      <alignment horizontal="center" vertical="center" wrapText="1"/>
    </xf>
    <xf numFmtId="12" fontId="4" fillId="3" borderId="33" xfId="1" applyNumberFormat="1" applyFont="1" applyFill="1" applyBorder="1" applyAlignment="1" applyProtection="1">
      <alignment horizontal="center" vertical="center" wrapText="1"/>
    </xf>
    <xf numFmtId="0" fontId="4" fillId="16" borderId="1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2" xfId="1" applyNumberFormat="1" applyFont="1" applyFill="1" applyBorder="1" applyAlignment="1" applyProtection="1">
      <alignment horizontal="center" vertical="center"/>
    </xf>
    <xf numFmtId="0" fontId="4" fillId="16" borderId="28" xfId="1" applyNumberFormat="1" applyFont="1" applyFill="1" applyBorder="1" applyAlignment="1" applyProtection="1">
      <alignment horizontal="center" vertical="center"/>
    </xf>
    <xf numFmtId="0" fontId="4" fillId="3" borderId="2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3" borderId="43" xfId="1" applyNumberFormat="1" applyFont="1" applyFill="1" applyBorder="1" applyAlignment="1" applyProtection="1">
      <alignment horizontal="center" vertical="center"/>
      <protection locked="0"/>
    </xf>
    <xf numFmtId="12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5" borderId="12" xfId="1" applyNumberFormat="1" applyFont="1" applyFill="1" applyBorder="1" applyAlignment="1" applyProtection="1">
      <alignment horizontal="center" vertical="center"/>
    </xf>
    <xf numFmtId="12" fontId="4" fillId="5" borderId="40" xfId="1" applyNumberFormat="1" applyFont="1" applyFill="1" applyBorder="1" applyAlignment="1" applyProtection="1">
      <alignment horizontal="center" vertical="center"/>
    </xf>
    <xf numFmtId="12" fontId="4" fillId="5" borderId="41" xfId="1" applyNumberFormat="1" applyFont="1" applyFill="1" applyBorder="1" applyAlignment="1" applyProtection="1">
      <alignment horizontal="center" vertical="center"/>
    </xf>
    <xf numFmtId="12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41" xfId="1" applyNumberFormat="1" applyFont="1" applyFill="1" applyBorder="1" applyAlignment="1" applyProtection="1">
      <alignment horizontal="center" vertical="center"/>
      <protection locked="0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16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9" xfId="1" applyNumberFormat="1" applyFont="1" applyFill="1" applyBorder="1" applyAlignment="1" applyProtection="1">
      <alignment horizontal="center" vertical="center"/>
    </xf>
    <xf numFmtId="12" fontId="4" fillId="5" borderId="25" xfId="1" applyNumberFormat="1" applyFont="1" applyFill="1" applyBorder="1" applyAlignment="1" applyProtection="1">
      <alignment horizontal="center" vertical="center"/>
    </xf>
    <xf numFmtId="12" fontId="4" fillId="5" borderId="3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center" vertical="center"/>
    </xf>
    <xf numFmtId="0" fontId="4" fillId="5" borderId="38" xfId="1" applyNumberFormat="1" applyFont="1" applyFill="1" applyBorder="1" applyAlignment="1" applyProtection="1">
      <alignment horizontal="center" vertical="center"/>
    </xf>
    <xf numFmtId="0" fontId="4" fillId="5" borderId="16" xfId="1" applyNumberFormat="1" applyFont="1" applyFill="1" applyBorder="1" applyAlignment="1" applyProtection="1">
      <alignment horizontal="center" vertical="center"/>
    </xf>
    <xf numFmtId="0" fontId="4" fillId="5" borderId="34" xfId="1" applyNumberFormat="1" applyFont="1" applyFill="1" applyBorder="1" applyAlignment="1" applyProtection="1">
      <alignment horizontal="center" vertical="center"/>
    </xf>
    <xf numFmtId="0" fontId="4" fillId="5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16" xfId="1" applyNumberFormat="1" applyFont="1" applyFill="1" applyBorder="1" applyAlignment="1" applyProtection="1">
      <alignment horizontal="center" vertical="center"/>
    </xf>
    <xf numFmtId="12" fontId="4" fillId="5" borderId="37" xfId="1" applyNumberFormat="1" applyFont="1" applyFill="1" applyBorder="1" applyAlignment="1" applyProtection="1">
      <alignment horizontal="center" vertical="center"/>
    </xf>
    <xf numFmtId="12" fontId="4" fillId="5" borderId="34" xfId="1" applyNumberFormat="1" applyFont="1" applyFill="1" applyBorder="1" applyAlignment="1" applyProtection="1">
      <alignment horizontal="center" vertical="center"/>
    </xf>
    <xf numFmtId="0" fontId="4" fillId="5" borderId="26" xfId="1" applyNumberFormat="1" applyFont="1" applyFill="1" applyBorder="1" applyAlignment="1" applyProtection="1">
      <alignment horizontal="center" vertical="center"/>
    </xf>
    <xf numFmtId="0" fontId="4" fillId="5" borderId="27" xfId="1" applyNumberFormat="1" applyFont="1" applyFill="1" applyBorder="1" applyAlignment="1" applyProtection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/>
    </xf>
    <xf numFmtId="0" fontId="4" fillId="5" borderId="33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 wrapText="1"/>
    </xf>
    <xf numFmtId="0" fontId="4" fillId="5" borderId="7" xfId="1" applyNumberFormat="1" applyFont="1" applyFill="1" applyBorder="1" applyAlignment="1" applyProtection="1">
      <alignment horizontal="center" vertical="center" wrapText="1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0" xfId="1" applyNumberFormat="1" applyFont="1" applyFill="1" applyBorder="1" applyAlignment="1" applyProtection="1">
      <alignment horizontal="center" vertical="center"/>
    </xf>
    <xf numFmtId="0" fontId="4" fillId="5" borderId="31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/>
    </xf>
    <xf numFmtId="0" fontId="25" fillId="10" borderId="7" xfId="4" applyFont="1" applyFill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 wrapText="1"/>
    </xf>
    <xf numFmtId="0" fontId="25" fillId="10" borderId="7" xfId="4" applyFont="1" applyFill="1" applyBorder="1" applyAlignment="1">
      <alignment horizontal="center" vertical="center" wrapText="1"/>
    </xf>
    <xf numFmtId="0" fontId="25" fillId="10" borderId="3" xfId="4" applyFont="1" applyFill="1" applyBorder="1" applyAlignment="1">
      <alignment horizontal="center" vertical="center"/>
    </xf>
    <xf numFmtId="0" fontId="25" fillId="10" borderId="4" xfId="4" applyFont="1" applyFill="1" applyBorder="1" applyAlignment="1">
      <alignment horizontal="center" vertical="center"/>
    </xf>
    <xf numFmtId="0" fontId="25" fillId="10" borderId="5" xfId="4" applyFont="1" applyFill="1" applyBorder="1" applyAlignment="1">
      <alignment horizontal="center" vertical="center"/>
    </xf>
    <xf numFmtId="0" fontId="4" fillId="11" borderId="2" xfId="4" applyFill="1" applyBorder="1" applyAlignment="1">
      <alignment horizontal="center"/>
    </xf>
    <xf numFmtId="0" fontId="4" fillId="11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11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4" fillId="10" borderId="7" xfId="4" applyFill="1" applyBorder="1" applyAlignment="1">
      <alignment horizontal="center"/>
    </xf>
    <xf numFmtId="0" fontId="4" fillId="10" borderId="1" xfId="4" applyFill="1" applyBorder="1" applyAlignment="1">
      <alignment horizontal="center"/>
    </xf>
    <xf numFmtId="0" fontId="3" fillId="0" borderId="7" xfId="4" applyFont="1" applyBorder="1" applyAlignment="1">
      <alignment horizontal="left" vertical="center"/>
    </xf>
  </cellXfs>
  <cellStyles count="8">
    <cellStyle name="Обычный" xfId="0" builtinId="0"/>
    <cellStyle name="Обычный 2" xfId="1"/>
    <cellStyle name="Обычный 2 2" xfId="3"/>
    <cellStyle name="Обычный 2 3" xfId="4"/>
    <cellStyle name="Обычный 3" xfId="2"/>
    <cellStyle name="Обычный 4" xfId="5"/>
    <cellStyle name="Обычный 5" xfId="6"/>
    <cellStyle name="Обычный 5 2" xfId="7"/>
  </cellStyles>
  <dxfs count="69"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39"/>
  <sheetViews>
    <sheetView showGridLines="0" workbookViewId="0">
      <selection activeCell="A2" sqref="A2"/>
    </sheetView>
  </sheetViews>
  <sheetFormatPr defaultColWidth="12.5703125" defaultRowHeight="13.5" customHeight="1"/>
  <cols>
    <col min="1" max="1" width="2.28515625" style="117" customWidth="1"/>
    <col min="2" max="2" width="11.42578125" style="117" customWidth="1"/>
    <col min="3" max="4" width="12.85546875" style="117" customWidth="1"/>
    <col min="5" max="5" width="0.7109375" style="117" customWidth="1"/>
    <col min="6" max="11" width="7" style="117" customWidth="1"/>
    <col min="12" max="12" width="9.85546875" style="117" customWidth="1"/>
    <col min="13" max="13" width="4.140625" style="117" customWidth="1"/>
    <col min="14" max="16" width="7" style="117" customWidth="1"/>
    <col min="17" max="17" width="4.85546875" style="117" customWidth="1"/>
    <col min="18" max="19" width="5" style="117" customWidth="1"/>
    <col min="20" max="20" width="5.140625" style="117" customWidth="1"/>
    <col min="21" max="21" width="6.5703125" style="117" customWidth="1"/>
    <col min="22" max="22" width="8.85546875" style="117" customWidth="1"/>
    <col min="23" max="23" width="3.140625" style="117" customWidth="1"/>
    <col min="24" max="24" width="10.140625" style="117" customWidth="1"/>
    <col min="25" max="27" width="4.42578125" style="117" customWidth="1"/>
    <col min="28" max="256" width="12.5703125" style="117"/>
    <col min="257" max="257" width="2.28515625" style="117" customWidth="1"/>
    <col min="258" max="258" width="11.42578125" style="117" customWidth="1"/>
    <col min="259" max="260" width="12.85546875" style="117" customWidth="1"/>
    <col min="261" max="261" width="0.7109375" style="117" customWidth="1"/>
    <col min="262" max="267" width="7" style="117" customWidth="1"/>
    <col min="268" max="268" width="9.85546875" style="117" customWidth="1"/>
    <col min="269" max="269" width="4.140625" style="117" customWidth="1"/>
    <col min="270" max="272" width="7" style="117" customWidth="1"/>
    <col min="273" max="273" width="4.85546875" style="117" customWidth="1"/>
    <col min="274" max="275" width="5" style="117" customWidth="1"/>
    <col min="276" max="276" width="5.140625" style="117" customWidth="1"/>
    <col min="277" max="277" width="6.5703125" style="117" customWidth="1"/>
    <col min="278" max="278" width="8.85546875" style="117" customWidth="1"/>
    <col min="279" max="279" width="3.140625" style="117" customWidth="1"/>
    <col min="280" max="280" width="10.140625" style="117" customWidth="1"/>
    <col min="281" max="283" width="4.42578125" style="117" customWidth="1"/>
    <col min="284" max="512" width="12.5703125" style="117"/>
    <col min="513" max="513" width="2.28515625" style="117" customWidth="1"/>
    <col min="514" max="514" width="11.42578125" style="117" customWidth="1"/>
    <col min="515" max="516" width="12.85546875" style="117" customWidth="1"/>
    <col min="517" max="517" width="0.7109375" style="117" customWidth="1"/>
    <col min="518" max="523" width="7" style="117" customWidth="1"/>
    <col min="524" max="524" width="9.85546875" style="117" customWidth="1"/>
    <col min="525" max="525" width="4.140625" style="117" customWidth="1"/>
    <col min="526" max="528" width="7" style="117" customWidth="1"/>
    <col min="529" max="529" width="4.85546875" style="117" customWidth="1"/>
    <col min="530" max="531" width="5" style="117" customWidth="1"/>
    <col min="532" max="532" width="5.140625" style="117" customWidth="1"/>
    <col min="533" max="533" width="6.5703125" style="117" customWidth="1"/>
    <col min="534" max="534" width="8.85546875" style="117" customWidth="1"/>
    <col min="535" max="535" width="3.140625" style="117" customWidth="1"/>
    <col min="536" max="536" width="10.140625" style="117" customWidth="1"/>
    <col min="537" max="539" width="4.42578125" style="117" customWidth="1"/>
    <col min="540" max="768" width="12.5703125" style="117"/>
    <col min="769" max="769" width="2.28515625" style="117" customWidth="1"/>
    <col min="770" max="770" width="11.42578125" style="117" customWidth="1"/>
    <col min="771" max="772" width="12.85546875" style="117" customWidth="1"/>
    <col min="773" max="773" width="0.7109375" style="117" customWidth="1"/>
    <col min="774" max="779" width="7" style="117" customWidth="1"/>
    <col min="780" max="780" width="9.85546875" style="117" customWidth="1"/>
    <col min="781" max="781" width="4.140625" style="117" customWidth="1"/>
    <col min="782" max="784" width="7" style="117" customWidth="1"/>
    <col min="785" max="785" width="4.85546875" style="117" customWidth="1"/>
    <col min="786" max="787" width="5" style="117" customWidth="1"/>
    <col min="788" max="788" width="5.140625" style="117" customWidth="1"/>
    <col min="789" max="789" width="6.5703125" style="117" customWidth="1"/>
    <col min="790" max="790" width="8.85546875" style="117" customWidth="1"/>
    <col min="791" max="791" width="3.140625" style="117" customWidth="1"/>
    <col min="792" max="792" width="10.140625" style="117" customWidth="1"/>
    <col min="793" max="795" width="4.42578125" style="117" customWidth="1"/>
    <col min="796" max="1024" width="12.5703125" style="117"/>
    <col min="1025" max="1025" width="2.28515625" style="117" customWidth="1"/>
    <col min="1026" max="1026" width="11.42578125" style="117" customWidth="1"/>
    <col min="1027" max="1028" width="12.85546875" style="117" customWidth="1"/>
    <col min="1029" max="1029" width="0.7109375" style="117" customWidth="1"/>
    <col min="1030" max="1035" width="7" style="117" customWidth="1"/>
    <col min="1036" max="1036" width="9.85546875" style="117" customWidth="1"/>
    <col min="1037" max="1037" width="4.140625" style="117" customWidth="1"/>
    <col min="1038" max="1040" width="7" style="117" customWidth="1"/>
    <col min="1041" max="1041" width="4.85546875" style="117" customWidth="1"/>
    <col min="1042" max="1043" width="5" style="117" customWidth="1"/>
    <col min="1044" max="1044" width="5.140625" style="117" customWidth="1"/>
    <col min="1045" max="1045" width="6.5703125" style="117" customWidth="1"/>
    <col min="1046" max="1046" width="8.85546875" style="117" customWidth="1"/>
    <col min="1047" max="1047" width="3.140625" style="117" customWidth="1"/>
    <col min="1048" max="1048" width="10.140625" style="117" customWidth="1"/>
    <col min="1049" max="1051" width="4.42578125" style="117" customWidth="1"/>
    <col min="1052" max="1280" width="12.5703125" style="117"/>
    <col min="1281" max="1281" width="2.28515625" style="117" customWidth="1"/>
    <col min="1282" max="1282" width="11.42578125" style="117" customWidth="1"/>
    <col min="1283" max="1284" width="12.85546875" style="117" customWidth="1"/>
    <col min="1285" max="1285" width="0.7109375" style="117" customWidth="1"/>
    <col min="1286" max="1291" width="7" style="117" customWidth="1"/>
    <col min="1292" max="1292" width="9.85546875" style="117" customWidth="1"/>
    <col min="1293" max="1293" width="4.140625" style="117" customWidth="1"/>
    <col min="1294" max="1296" width="7" style="117" customWidth="1"/>
    <col min="1297" max="1297" width="4.85546875" style="117" customWidth="1"/>
    <col min="1298" max="1299" width="5" style="117" customWidth="1"/>
    <col min="1300" max="1300" width="5.140625" style="117" customWidth="1"/>
    <col min="1301" max="1301" width="6.5703125" style="117" customWidth="1"/>
    <col min="1302" max="1302" width="8.85546875" style="117" customWidth="1"/>
    <col min="1303" max="1303" width="3.140625" style="117" customWidth="1"/>
    <col min="1304" max="1304" width="10.140625" style="117" customWidth="1"/>
    <col min="1305" max="1307" width="4.42578125" style="117" customWidth="1"/>
    <col min="1308" max="1536" width="12.5703125" style="117"/>
    <col min="1537" max="1537" width="2.28515625" style="117" customWidth="1"/>
    <col min="1538" max="1538" width="11.42578125" style="117" customWidth="1"/>
    <col min="1539" max="1540" width="12.85546875" style="117" customWidth="1"/>
    <col min="1541" max="1541" width="0.7109375" style="117" customWidth="1"/>
    <col min="1542" max="1547" width="7" style="117" customWidth="1"/>
    <col min="1548" max="1548" width="9.85546875" style="117" customWidth="1"/>
    <col min="1549" max="1549" width="4.140625" style="117" customWidth="1"/>
    <col min="1550" max="1552" width="7" style="117" customWidth="1"/>
    <col min="1553" max="1553" width="4.85546875" style="117" customWidth="1"/>
    <col min="1554" max="1555" width="5" style="117" customWidth="1"/>
    <col min="1556" max="1556" width="5.140625" style="117" customWidth="1"/>
    <col min="1557" max="1557" width="6.5703125" style="117" customWidth="1"/>
    <col min="1558" max="1558" width="8.85546875" style="117" customWidth="1"/>
    <col min="1559" max="1559" width="3.140625" style="117" customWidth="1"/>
    <col min="1560" max="1560" width="10.140625" style="117" customWidth="1"/>
    <col min="1561" max="1563" width="4.42578125" style="117" customWidth="1"/>
    <col min="1564" max="1792" width="12.5703125" style="117"/>
    <col min="1793" max="1793" width="2.28515625" style="117" customWidth="1"/>
    <col min="1794" max="1794" width="11.42578125" style="117" customWidth="1"/>
    <col min="1795" max="1796" width="12.85546875" style="117" customWidth="1"/>
    <col min="1797" max="1797" width="0.7109375" style="117" customWidth="1"/>
    <col min="1798" max="1803" width="7" style="117" customWidth="1"/>
    <col min="1804" max="1804" width="9.85546875" style="117" customWidth="1"/>
    <col min="1805" max="1805" width="4.140625" style="117" customWidth="1"/>
    <col min="1806" max="1808" width="7" style="117" customWidth="1"/>
    <col min="1809" max="1809" width="4.85546875" style="117" customWidth="1"/>
    <col min="1810" max="1811" width="5" style="117" customWidth="1"/>
    <col min="1812" max="1812" width="5.140625" style="117" customWidth="1"/>
    <col min="1813" max="1813" width="6.5703125" style="117" customWidth="1"/>
    <col min="1814" max="1814" width="8.85546875" style="117" customWidth="1"/>
    <col min="1815" max="1815" width="3.140625" style="117" customWidth="1"/>
    <col min="1816" max="1816" width="10.140625" style="117" customWidth="1"/>
    <col min="1817" max="1819" width="4.42578125" style="117" customWidth="1"/>
    <col min="1820" max="2048" width="12.5703125" style="117"/>
    <col min="2049" max="2049" width="2.28515625" style="117" customWidth="1"/>
    <col min="2050" max="2050" width="11.42578125" style="117" customWidth="1"/>
    <col min="2051" max="2052" width="12.85546875" style="117" customWidth="1"/>
    <col min="2053" max="2053" width="0.7109375" style="117" customWidth="1"/>
    <col min="2054" max="2059" width="7" style="117" customWidth="1"/>
    <col min="2060" max="2060" width="9.85546875" style="117" customWidth="1"/>
    <col min="2061" max="2061" width="4.140625" style="117" customWidth="1"/>
    <col min="2062" max="2064" width="7" style="117" customWidth="1"/>
    <col min="2065" max="2065" width="4.85546875" style="117" customWidth="1"/>
    <col min="2066" max="2067" width="5" style="117" customWidth="1"/>
    <col min="2068" max="2068" width="5.140625" style="117" customWidth="1"/>
    <col min="2069" max="2069" width="6.5703125" style="117" customWidth="1"/>
    <col min="2070" max="2070" width="8.85546875" style="117" customWidth="1"/>
    <col min="2071" max="2071" width="3.140625" style="117" customWidth="1"/>
    <col min="2072" max="2072" width="10.140625" style="117" customWidth="1"/>
    <col min="2073" max="2075" width="4.42578125" style="117" customWidth="1"/>
    <col min="2076" max="2304" width="12.5703125" style="117"/>
    <col min="2305" max="2305" width="2.28515625" style="117" customWidth="1"/>
    <col min="2306" max="2306" width="11.42578125" style="117" customWidth="1"/>
    <col min="2307" max="2308" width="12.85546875" style="117" customWidth="1"/>
    <col min="2309" max="2309" width="0.7109375" style="117" customWidth="1"/>
    <col min="2310" max="2315" width="7" style="117" customWidth="1"/>
    <col min="2316" max="2316" width="9.85546875" style="117" customWidth="1"/>
    <col min="2317" max="2317" width="4.140625" style="117" customWidth="1"/>
    <col min="2318" max="2320" width="7" style="117" customWidth="1"/>
    <col min="2321" max="2321" width="4.85546875" style="117" customWidth="1"/>
    <col min="2322" max="2323" width="5" style="117" customWidth="1"/>
    <col min="2324" max="2324" width="5.140625" style="117" customWidth="1"/>
    <col min="2325" max="2325" width="6.5703125" style="117" customWidth="1"/>
    <col min="2326" max="2326" width="8.85546875" style="117" customWidth="1"/>
    <col min="2327" max="2327" width="3.140625" style="117" customWidth="1"/>
    <col min="2328" max="2328" width="10.140625" style="117" customWidth="1"/>
    <col min="2329" max="2331" width="4.42578125" style="117" customWidth="1"/>
    <col min="2332" max="2560" width="12.5703125" style="117"/>
    <col min="2561" max="2561" width="2.28515625" style="117" customWidth="1"/>
    <col min="2562" max="2562" width="11.42578125" style="117" customWidth="1"/>
    <col min="2563" max="2564" width="12.85546875" style="117" customWidth="1"/>
    <col min="2565" max="2565" width="0.7109375" style="117" customWidth="1"/>
    <col min="2566" max="2571" width="7" style="117" customWidth="1"/>
    <col min="2572" max="2572" width="9.85546875" style="117" customWidth="1"/>
    <col min="2573" max="2573" width="4.140625" style="117" customWidth="1"/>
    <col min="2574" max="2576" width="7" style="117" customWidth="1"/>
    <col min="2577" max="2577" width="4.85546875" style="117" customWidth="1"/>
    <col min="2578" max="2579" width="5" style="117" customWidth="1"/>
    <col min="2580" max="2580" width="5.140625" style="117" customWidth="1"/>
    <col min="2581" max="2581" width="6.5703125" style="117" customWidth="1"/>
    <col min="2582" max="2582" width="8.85546875" style="117" customWidth="1"/>
    <col min="2583" max="2583" width="3.140625" style="117" customWidth="1"/>
    <col min="2584" max="2584" width="10.140625" style="117" customWidth="1"/>
    <col min="2585" max="2587" width="4.42578125" style="117" customWidth="1"/>
    <col min="2588" max="2816" width="12.5703125" style="117"/>
    <col min="2817" max="2817" width="2.28515625" style="117" customWidth="1"/>
    <col min="2818" max="2818" width="11.42578125" style="117" customWidth="1"/>
    <col min="2819" max="2820" width="12.85546875" style="117" customWidth="1"/>
    <col min="2821" max="2821" width="0.7109375" style="117" customWidth="1"/>
    <col min="2822" max="2827" width="7" style="117" customWidth="1"/>
    <col min="2828" max="2828" width="9.85546875" style="117" customWidth="1"/>
    <col min="2829" max="2829" width="4.140625" style="117" customWidth="1"/>
    <col min="2830" max="2832" width="7" style="117" customWidth="1"/>
    <col min="2833" max="2833" width="4.85546875" style="117" customWidth="1"/>
    <col min="2834" max="2835" width="5" style="117" customWidth="1"/>
    <col min="2836" max="2836" width="5.140625" style="117" customWidth="1"/>
    <col min="2837" max="2837" width="6.5703125" style="117" customWidth="1"/>
    <col min="2838" max="2838" width="8.85546875" style="117" customWidth="1"/>
    <col min="2839" max="2839" width="3.140625" style="117" customWidth="1"/>
    <col min="2840" max="2840" width="10.140625" style="117" customWidth="1"/>
    <col min="2841" max="2843" width="4.42578125" style="117" customWidth="1"/>
    <col min="2844" max="3072" width="12.5703125" style="117"/>
    <col min="3073" max="3073" width="2.28515625" style="117" customWidth="1"/>
    <col min="3074" max="3074" width="11.42578125" style="117" customWidth="1"/>
    <col min="3075" max="3076" width="12.85546875" style="117" customWidth="1"/>
    <col min="3077" max="3077" width="0.7109375" style="117" customWidth="1"/>
    <col min="3078" max="3083" width="7" style="117" customWidth="1"/>
    <col min="3084" max="3084" width="9.85546875" style="117" customWidth="1"/>
    <col min="3085" max="3085" width="4.140625" style="117" customWidth="1"/>
    <col min="3086" max="3088" width="7" style="117" customWidth="1"/>
    <col min="3089" max="3089" width="4.85546875" style="117" customWidth="1"/>
    <col min="3090" max="3091" width="5" style="117" customWidth="1"/>
    <col min="3092" max="3092" width="5.140625" style="117" customWidth="1"/>
    <col min="3093" max="3093" width="6.5703125" style="117" customWidth="1"/>
    <col min="3094" max="3094" width="8.85546875" style="117" customWidth="1"/>
    <col min="3095" max="3095" width="3.140625" style="117" customWidth="1"/>
    <col min="3096" max="3096" width="10.140625" style="117" customWidth="1"/>
    <col min="3097" max="3099" width="4.42578125" style="117" customWidth="1"/>
    <col min="3100" max="3328" width="12.5703125" style="117"/>
    <col min="3329" max="3329" width="2.28515625" style="117" customWidth="1"/>
    <col min="3330" max="3330" width="11.42578125" style="117" customWidth="1"/>
    <col min="3331" max="3332" width="12.85546875" style="117" customWidth="1"/>
    <col min="3333" max="3333" width="0.7109375" style="117" customWidth="1"/>
    <col min="3334" max="3339" width="7" style="117" customWidth="1"/>
    <col min="3340" max="3340" width="9.85546875" style="117" customWidth="1"/>
    <col min="3341" max="3341" width="4.140625" style="117" customWidth="1"/>
    <col min="3342" max="3344" width="7" style="117" customWidth="1"/>
    <col min="3345" max="3345" width="4.85546875" style="117" customWidth="1"/>
    <col min="3346" max="3347" width="5" style="117" customWidth="1"/>
    <col min="3348" max="3348" width="5.140625" style="117" customWidth="1"/>
    <col min="3349" max="3349" width="6.5703125" style="117" customWidth="1"/>
    <col min="3350" max="3350" width="8.85546875" style="117" customWidth="1"/>
    <col min="3351" max="3351" width="3.140625" style="117" customWidth="1"/>
    <col min="3352" max="3352" width="10.140625" style="117" customWidth="1"/>
    <col min="3353" max="3355" width="4.42578125" style="117" customWidth="1"/>
    <col min="3356" max="3584" width="12.5703125" style="117"/>
    <col min="3585" max="3585" width="2.28515625" style="117" customWidth="1"/>
    <col min="3586" max="3586" width="11.42578125" style="117" customWidth="1"/>
    <col min="3587" max="3588" width="12.85546875" style="117" customWidth="1"/>
    <col min="3589" max="3589" width="0.7109375" style="117" customWidth="1"/>
    <col min="3590" max="3595" width="7" style="117" customWidth="1"/>
    <col min="3596" max="3596" width="9.85546875" style="117" customWidth="1"/>
    <col min="3597" max="3597" width="4.140625" style="117" customWidth="1"/>
    <col min="3598" max="3600" width="7" style="117" customWidth="1"/>
    <col min="3601" max="3601" width="4.85546875" style="117" customWidth="1"/>
    <col min="3602" max="3603" width="5" style="117" customWidth="1"/>
    <col min="3604" max="3604" width="5.140625" style="117" customWidth="1"/>
    <col min="3605" max="3605" width="6.5703125" style="117" customWidth="1"/>
    <col min="3606" max="3606" width="8.85546875" style="117" customWidth="1"/>
    <col min="3607" max="3607" width="3.140625" style="117" customWidth="1"/>
    <col min="3608" max="3608" width="10.140625" style="117" customWidth="1"/>
    <col min="3609" max="3611" width="4.42578125" style="117" customWidth="1"/>
    <col min="3612" max="3840" width="12.5703125" style="117"/>
    <col min="3841" max="3841" width="2.28515625" style="117" customWidth="1"/>
    <col min="3842" max="3842" width="11.42578125" style="117" customWidth="1"/>
    <col min="3843" max="3844" width="12.85546875" style="117" customWidth="1"/>
    <col min="3845" max="3845" width="0.7109375" style="117" customWidth="1"/>
    <col min="3846" max="3851" width="7" style="117" customWidth="1"/>
    <col min="3852" max="3852" width="9.85546875" style="117" customWidth="1"/>
    <col min="3853" max="3853" width="4.140625" style="117" customWidth="1"/>
    <col min="3854" max="3856" width="7" style="117" customWidth="1"/>
    <col min="3857" max="3857" width="4.85546875" style="117" customWidth="1"/>
    <col min="3858" max="3859" width="5" style="117" customWidth="1"/>
    <col min="3860" max="3860" width="5.140625" style="117" customWidth="1"/>
    <col min="3861" max="3861" width="6.5703125" style="117" customWidth="1"/>
    <col min="3862" max="3862" width="8.85546875" style="117" customWidth="1"/>
    <col min="3863" max="3863" width="3.140625" style="117" customWidth="1"/>
    <col min="3864" max="3864" width="10.140625" style="117" customWidth="1"/>
    <col min="3865" max="3867" width="4.42578125" style="117" customWidth="1"/>
    <col min="3868" max="4096" width="12.5703125" style="117"/>
    <col min="4097" max="4097" width="2.28515625" style="117" customWidth="1"/>
    <col min="4098" max="4098" width="11.42578125" style="117" customWidth="1"/>
    <col min="4099" max="4100" width="12.85546875" style="117" customWidth="1"/>
    <col min="4101" max="4101" width="0.7109375" style="117" customWidth="1"/>
    <col min="4102" max="4107" width="7" style="117" customWidth="1"/>
    <col min="4108" max="4108" width="9.85546875" style="117" customWidth="1"/>
    <col min="4109" max="4109" width="4.140625" style="117" customWidth="1"/>
    <col min="4110" max="4112" width="7" style="117" customWidth="1"/>
    <col min="4113" max="4113" width="4.85546875" style="117" customWidth="1"/>
    <col min="4114" max="4115" width="5" style="117" customWidth="1"/>
    <col min="4116" max="4116" width="5.140625" style="117" customWidth="1"/>
    <col min="4117" max="4117" width="6.5703125" style="117" customWidth="1"/>
    <col min="4118" max="4118" width="8.85546875" style="117" customWidth="1"/>
    <col min="4119" max="4119" width="3.140625" style="117" customWidth="1"/>
    <col min="4120" max="4120" width="10.140625" style="117" customWidth="1"/>
    <col min="4121" max="4123" width="4.42578125" style="117" customWidth="1"/>
    <col min="4124" max="4352" width="12.5703125" style="117"/>
    <col min="4353" max="4353" width="2.28515625" style="117" customWidth="1"/>
    <col min="4354" max="4354" width="11.42578125" style="117" customWidth="1"/>
    <col min="4355" max="4356" width="12.85546875" style="117" customWidth="1"/>
    <col min="4357" max="4357" width="0.7109375" style="117" customWidth="1"/>
    <col min="4358" max="4363" width="7" style="117" customWidth="1"/>
    <col min="4364" max="4364" width="9.85546875" style="117" customWidth="1"/>
    <col min="4365" max="4365" width="4.140625" style="117" customWidth="1"/>
    <col min="4366" max="4368" width="7" style="117" customWidth="1"/>
    <col min="4369" max="4369" width="4.85546875" style="117" customWidth="1"/>
    <col min="4370" max="4371" width="5" style="117" customWidth="1"/>
    <col min="4372" max="4372" width="5.140625" style="117" customWidth="1"/>
    <col min="4373" max="4373" width="6.5703125" style="117" customWidth="1"/>
    <col min="4374" max="4374" width="8.85546875" style="117" customWidth="1"/>
    <col min="4375" max="4375" width="3.140625" style="117" customWidth="1"/>
    <col min="4376" max="4376" width="10.140625" style="117" customWidth="1"/>
    <col min="4377" max="4379" width="4.42578125" style="117" customWidth="1"/>
    <col min="4380" max="4608" width="12.5703125" style="117"/>
    <col min="4609" max="4609" width="2.28515625" style="117" customWidth="1"/>
    <col min="4610" max="4610" width="11.42578125" style="117" customWidth="1"/>
    <col min="4611" max="4612" width="12.85546875" style="117" customWidth="1"/>
    <col min="4613" max="4613" width="0.7109375" style="117" customWidth="1"/>
    <col min="4614" max="4619" width="7" style="117" customWidth="1"/>
    <col min="4620" max="4620" width="9.85546875" style="117" customWidth="1"/>
    <col min="4621" max="4621" width="4.140625" style="117" customWidth="1"/>
    <col min="4622" max="4624" width="7" style="117" customWidth="1"/>
    <col min="4625" max="4625" width="4.85546875" style="117" customWidth="1"/>
    <col min="4626" max="4627" width="5" style="117" customWidth="1"/>
    <col min="4628" max="4628" width="5.140625" style="117" customWidth="1"/>
    <col min="4629" max="4629" width="6.5703125" style="117" customWidth="1"/>
    <col min="4630" max="4630" width="8.85546875" style="117" customWidth="1"/>
    <col min="4631" max="4631" width="3.140625" style="117" customWidth="1"/>
    <col min="4632" max="4632" width="10.140625" style="117" customWidth="1"/>
    <col min="4633" max="4635" width="4.42578125" style="117" customWidth="1"/>
    <col min="4636" max="4864" width="12.5703125" style="117"/>
    <col min="4865" max="4865" width="2.28515625" style="117" customWidth="1"/>
    <col min="4866" max="4866" width="11.42578125" style="117" customWidth="1"/>
    <col min="4867" max="4868" width="12.85546875" style="117" customWidth="1"/>
    <col min="4869" max="4869" width="0.7109375" style="117" customWidth="1"/>
    <col min="4870" max="4875" width="7" style="117" customWidth="1"/>
    <col min="4876" max="4876" width="9.85546875" style="117" customWidth="1"/>
    <col min="4877" max="4877" width="4.140625" style="117" customWidth="1"/>
    <col min="4878" max="4880" width="7" style="117" customWidth="1"/>
    <col min="4881" max="4881" width="4.85546875" style="117" customWidth="1"/>
    <col min="4882" max="4883" width="5" style="117" customWidth="1"/>
    <col min="4884" max="4884" width="5.140625" style="117" customWidth="1"/>
    <col min="4885" max="4885" width="6.5703125" style="117" customWidth="1"/>
    <col min="4886" max="4886" width="8.85546875" style="117" customWidth="1"/>
    <col min="4887" max="4887" width="3.140625" style="117" customWidth="1"/>
    <col min="4888" max="4888" width="10.140625" style="117" customWidth="1"/>
    <col min="4889" max="4891" width="4.42578125" style="117" customWidth="1"/>
    <col min="4892" max="5120" width="12.5703125" style="117"/>
    <col min="5121" max="5121" width="2.28515625" style="117" customWidth="1"/>
    <col min="5122" max="5122" width="11.42578125" style="117" customWidth="1"/>
    <col min="5123" max="5124" width="12.85546875" style="117" customWidth="1"/>
    <col min="5125" max="5125" width="0.7109375" style="117" customWidth="1"/>
    <col min="5126" max="5131" width="7" style="117" customWidth="1"/>
    <col min="5132" max="5132" width="9.85546875" style="117" customWidth="1"/>
    <col min="5133" max="5133" width="4.140625" style="117" customWidth="1"/>
    <col min="5134" max="5136" width="7" style="117" customWidth="1"/>
    <col min="5137" max="5137" width="4.85546875" style="117" customWidth="1"/>
    <col min="5138" max="5139" width="5" style="117" customWidth="1"/>
    <col min="5140" max="5140" width="5.140625" style="117" customWidth="1"/>
    <col min="5141" max="5141" width="6.5703125" style="117" customWidth="1"/>
    <col min="5142" max="5142" width="8.85546875" style="117" customWidth="1"/>
    <col min="5143" max="5143" width="3.140625" style="117" customWidth="1"/>
    <col min="5144" max="5144" width="10.140625" style="117" customWidth="1"/>
    <col min="5145" max="5147" width="4.42578125" style="117" customWidth="1"/>
    <col min="5148" max="5376" width="12.5703125" style="117"/>
    <col min="5377" max="5377" width="2.28515625" style="117" customWidth="1"/>
    <col min="5378" max="5378" width="11.42578125" style="117" customWidth="1"/>
    <col min="5379" max="5380" width="12.85546875" style="117" customWidth="1"/>
    <col min="5381" max="5381" width="0.7109375" style="117" customWidth="1"/>
    <col min="5382" max="5387" width="7" style="117" customWidth="1"/>
    <col min="5388" max="5388" width="9.85546875" style="117" customWidth="1"/>
    <col min="5389" max="5389" width="4.140625" style="117" customWidth="1"/>
    <col min="5390" max="5392" width="7" style="117" customWidth="1"/>
    <col min="5393" max="5393" width="4.85546875" style="117" customWidth="1"/>
    <col min="5394" max="5395" width="5" style="117" customWidth="1"/>
    <col min="5396" max="5396" width="5.140625" style="117" customWidth="1"/>
    <col min="5397" max="5397" width="6.5703125" style="117" customWidth="1"/>
    <col min="5398" max="5398" width="8.85546875" style="117" customWidth="1"/>
    <col min="5399" max="5399" width="3.140625" style="117" customWidth="1"/>
    <col min="5400" max="5400" width="10.140625" style="117" customWidth="1"/>
    <col min="5401" max="5403" width="4.42578125" style="117" customWidth="1"/>
    <col min="5404" max="5632" width="12.5703125" style="117"/>
    <col min="5633" max="5633" width="2.28515625" style="117" customWidth="1"/>
    <col min="5634" max="5634" width="11.42578125" style="117" customWidth="1"/>
    <col min="5635" max="5636" width="12.85546875" style="117" customWidth="1"/>
    <col min="5637" max="5637" width="0.7109375" style="117" customWidth="1"/>
    <col min="5638" max="5643" width="7" style="117" customWidth="1"/>
    <col min="5644" max="5644" width="9.85546875" style="117" customWidth="1"/>
    <col min="5645" max="5645" width="4.140625" style="117" customWidth="1"/>
    <col min="5646" max="5648" width="7" style="117" customWidth="1"/>
    <col min="5649" max="5649" width="4.85546875" style="117" customWidth="1"/>
    <col min="5650" max="5651" width="5" style="117" customWidth="1"/>
    <col min="5652" max="5652" width="5.140625" style="117" customWidth="1"/>
    <col min="5653" max="5653" width="6.5703125" style="117" customWidth="1"/>
    <col min="5654" max="5654" width="8.85546875" style="117" customWidth="1"/>
    <col min="5655" max="5655" width="3.140625" style="117" customWidth="1"/>
    <col min="5656" max="5656" width="10.140625" style="117" customWidth="1"/>
    <col min="5657" max="5659" width="4.42578125" style="117" customWidth="1"/>
    <col min="5660" max="5888" width="12.5703125" style="117"/>
    <col min="5889" max="5889" width="2.28515625" style="117" customWidth="1"/>
    <col min="5890" max="5890" width="11.42578125" style="117" customWidth="1"/>
    <col min="5891" max="5892" width="12.85546875" style="117" customWidth="1"/>
    <col min="5893" max="5893" width="0.7109375" style="117" customWidth="1"/>
    <col min="5894" max="5899" width="7" style="117" customWidth="1"/>
    <col min="5900" max="5900" width="9.85546875" style="117" customWidth="1"/>
    <col min="5901" max="5901" width="4.140625" style="117" customWidth="1"/>
    <col min="5902" max="5904" width="7" style="117" customWidth="1"/>
    <col min="5905" max="5905" width="4.85546875" style="117" customWidth="1"/>
    <col min="5906" max="5907" width="5" style="117" customWidth="1"/>
    <col min="5908" max="5908" width="5.140625" style="117" customWidth="1"/>
    <col min="5909" max="5909" width="6.5703125" style="117" customWidth="1"/>
    <col min="5910" max="5910" width="8.85546875" style="117" customWidth="1"/>
    <col min="5911" max="5911" width="3.140625" style="117" customWidth="1"/>
    <col min="5912" max="5912" width="10.140625" style="117" customWidth="1"/>
    <col min="5913" max="5915" width="4.42578125" style="117" customWidth="1"/>
    <col min="5916" max="6144" width="12.5703125" style="117"/>
    <col min="6145" max="6145" width="2.28515625" style="117" customWidth="1"/>
    <col min="6146" max="6146" width="11.42578125" style="117" customWidth="1"/>
    <col min="6147" max="6148" width="12.85546875" style="117" customWidth="1"/>
    <col min="6149" max="6149" width="0.7109375" style="117" customWidth="1"/>
    <col min="6150" max="6155" width="7" style="117" customWidth="1"/>
    <col min="6156" max="6156" width="9.85546875" style="117" customWidth="1"/>
    <col min="6157" max="6157" width="4.140625" style="117" customWidth="1"/>
    <col min="6158" max="6160" width="7" style="117" customWidth="1"/>
    <col min="6161" max="6161" width="4.85546875" style="117" customWidth="1"/>
    <col min="6162" max="6163" width="5" style="117" customWidth="1"/>
    <col min="6164" max="6164" width="5.140625" style="117" customWidth="1"/>
    <col min="6165" max="6165" width="6.5703125" style="117" customWidth="1"/>
    <col min="6166" max="6166" width="8.85546875" style="117" customWidth="1"/>
    <col min="6167" max="6167" width="3.140625" style="117" customWidth="1"/>
    <col min="6168" max="6168" width="10.140625" style="117" customWidth="1"/>
    <col min="6169" max="6171" width="4.42578125" style="117" customWidth="1"/>
    <col min="6172" max="6400" width="12.5703125" style="117"/>
    <col min="6401" max="6401" width="2.28515625" style="117" customWidth="1"/>
    <col min="6402" max="6402" width="11.42578125" style="117" customWidth="1"/>
    <col min="6403" max="6404" width="12.85546875" style="117" customWidth="1"/>
    <col min="6405" max="6405" width="0.7109375" style="117" customWidth="1"/>
    <col min="6406" max="6411" width="7" style="117" customWidth="1"/>
    <col min="6412" max="6412" width="9.85546875" style="117" customWidth="1"/>
    <col min="6413" max="6413" width="4.140625" style="117" customWidth="1"/>
    <col min="6414" max="6416" width="7" style="117" customWidth="1"/>
    <col min="6417" max="6417" width="4.85546875" style="117" customWidth="1"/>
    <col min="6418" max="6419" width="5" style="117" customWidth="1"/>
    <col min="6420" max="6420" width="5.140625" style="117" customWidth="1"/>
    <col min="6421" max="6421" width="6.5703125" style="117" customWidth="1"/>
    <col min="6422" max="6422" width="8.85546875" style="117" customWidth="1"/>
    <col min="6423" max="6423" width="3.140625" style="117" customWidth="1"/>
    <col min="6424" max="6424" width="10.140625" style="117" customWidth="1"/>
    <col min="6425" max="6427" width="4.42578125" style="117" customWidth="1"/>
    <col min="6428" max="6656" width="12.5703125" style="117"/>
    <col min="6657" max="6657" width="2.28515625" style="117" customWidth="1"/>
    <col min="6658" max="6658" width="11.42578125" style="117" customWidth="1"/>
    <col min="6659" max="6660" width="12.85546875" style="117" customWidth="1"/>
    <col min="6661" max="6661" width="0.7109375" style="117" customWidth="1"/>
    <col min="6662" max="6667" width="7" style="117" customWidth="1"/>
    <col min="6668" max="6668" width="9.85546875" style="117" customWidth="1"/>
    <col min="6669" max="6669" width="4.140625" style="117" customWidth="1"/>
    <col min="6670" max="6672" width="7" style="117" customWidth="1"/>
    <col min="6673" max="6673" width="4.85546875" style="117" customWidth="1"/>
    <col min="6674" max="6675" width="5" style="117" customWidth="1"/>
    <col min="6676" max="6676" width="5.140625" style="117" customWidth="1"/>
    <col min="6677" max="6677" width="6.5703125" style="117" customWidth="1"/>
    <col min="6678" max="6678" width="8.85546875" style="117" customWidth="1"/>
    <col min="6679" max="6679" width="3.140625" style="117" customWidth="1"/>
    <col min="6680" max="6680" width="10.140625" style="117" customWidth="1"/>
    <col min="6681" max="6683" width="4.42578125" style="117" customWidth="1"/>
    <col min="6684" max="6912" width="12.5703125" style="117"/>
    <col min="6913" max="6913" width="2.28515625" style="117" customWidth="1"/>
    <col min="6914" max="6914" width="11.42578125" style="117" customWidth="1"/>
    <col min="6915" max="6916" width="12.85546875" style="117" customWidth="1"/>
    <col min="6917" max="6917" width="0.7109375" style="117" customWidth="1"/>
    <col min="6918" max="6923" width="7" style="117" customWidth="1"/>
    <col min="6924" max="6924" width="9.85546875" style="117" customWidth="1"/>
    <col min="6925" max="6925" width="4.140625" style="117" customWidth="1"/>
    <col min="6926" max="6928" width="7" style="117" customWidth="1"/>
    <col min="6929" max="6929" width="4.85546875" style="117" customWidth="1"/>
    <col min="6930" max="6931" width="5" style="117" customWidth="1"/>
    <col min="6932" max="6932" width="5.140625" style="117" customWidth="1"/>
    <col min="6933" max="6933" width="6.5703125" style="117" customWidth="1"/>
    <col min="6934" max="6934" width="8.85546875" style="117" customWidth="1"/>
    <col min="6935" max="6935" width="3.140625" style="117" customWidth="1"/>
    <col min="6936" max="6936" width="10.140625" style="117" customWidth="1"/>
    <col min="6937" max="6939" width="4.42578125" style="117" customWidth="1"/>
    <col min="6940" max="7168" width="12.5703125" style="117"/>
    <col min="7169" max="7169" width="2.28515625" style="117" customWidth="1"/>
    <col min="7170" max="7170" width="11.42578125" style="117" customWidth="1"/>
    <col min="7171" max="7172" width="12.85546875" style="117" customWidth="1"/>
    <col min="7173" max="7173" width="0.7109375" style="117" customWidth="1"/>
    <col min="7174" max="7179" width="7" style="117" customWidth="1"/>
    <col min="7180" max="7180" width="9.85546875" style="117" customWidth="1"/>
    <col min="7181" max="7181" width="4.140625" style="117" customWidth="1"/>
    <col min="7182" max="7184" width="7" style="117" customWidth="1"/>
    <col min="7185" max="7185" width="4.85546875" style="117" customWidth="1"/>
    <col min="7186" max="7187" width="5" style="117" customWidth="1"/>
    <col min="7188" max="7188" width="5.140625" style="117" customWidth="1"/>
    <col min="7189" max="7189" width="6.5703125" style="117" customWidth="1"/>
    <col min="7190" max="7190" width="8.85546875" style="117" customWidth="1"/>
    <col min="7191" max="7191" width="3.140625" style="117" customWidth="1"/>
    <col min="7192" max="7192" width="10.140625" style="117" customWidth="1"/>
    <col min="7193" max="7195" width="4.42578125" style="117" customWidth="1"/>
    <col min="7196" max="7424" width="12.5703125" style="117"/>
    <col min="7425" max="7425" width="2.28515625" style="117" customWidth="1"/>
    <col min="7426" max="7426" width="11.42578125" style="117" customWidth="1"/>
    <col min="7427" max="7428" width="12.85546875" style="117" customWidth="1"/>
    <col min="7429" max="7429" width="0.7109375" style="117" customWidth="1"/>
    <col min="7430" max="7435" width="7" style="117" customWidth="1"/>
    <col min="7436" max="7436" width="9.85546875" style="117" customWidth="1"/>
    <col min="7437" max="7437" width="4.140625" style="117" customWidth="1"/>
    <col min="7438" max="7440" width="7" style="117" customWidth="1"/>
    <col min="7441" max="7441" width="4.85546875" style="117" customWidth="1"/>
    <col min="7442" max="7443" width="5" style="117" customWidth="1"/>
    <col min="7444" max="7444" width="5.140625" style="117" customWidth="1"/>
    <col min="7445" max="7445" width="6.5703125" style="117" customWidth="1"/>
    <col min="7446" max="7446" width="8.85546875" style="117" customWidth="1"/>
    <col min="7447" max="7447" width="3.140625" style="117" customWidth="1"/>
    <col min="7448" max="7448" width="10.140625" style="117" customWidth="1"/>
    <col min="7449" max="7451" width="4.42578125" style="117" customWidth="1"/>
    <col min="7452" max="7680" width="12.5703125" style="117"/>
    <col min="7681" max="7681" width="2.28515625" style="117" customWidth="1"/>
    <col min="7682" max="7682" width="11.42578125" style="117" customWidth="1"/>
    <col min="7683" max="7684" width="12.85546875" style="117" customWidth="1"/>
    <col min="7685" max="7685" width="0.7109375" style="117" customWidth="1"/>
    <col min="7686" max="7691" width="7" style="117" customWidth="1"/>
    <col min="7692" max="7692" width="9.85546875" style="117" customWidth="1"/>
    <col min="7693" max="7693" width="4.140625" style="117" customWidth="1"/>
    <col min="7694" max="7696" width="7" style="117" customWidth="1"/>
    <col min="7697" max="7697" width="4.85546875" style="117" customWidth="1"/>
    <col min="7698" max="7699" width="5" style="117" customWidth="1"/>
    <col min="7700" max="7700" width="5.140625" style="117" customWidth="1"/>
    <col min="7701" max="7701" width="6.5703125" style="117" customWidth="1"/>
    <col min="7702" max="7702" width="8.85546875" style="117" customWidth="1"/>
    <col min="7703" max="7703" width="3.140625" style="117" customWidth="1"/>
    <col min="7704" max="7704" width="10.140625" style="117" customWidth="1"/>
    <col min="7705" max="7707" width="4.42578125" style="117" customWidth="1"/>
    <col min="7708" max="7936" width="12.5703125" style="117"/>
    <col min="7937" max="7937" width="2.28515625" style="117" customWidth="1"/>
    <col min="7938" max="7938" width="11.42578125" style="117" customWidth="1"/>
    <col min="7939" max="7940" width="12.85546875" style="117" customWidth="1"/>
    <col min="7941" max="7941" width="0.7109375" style="117" customWidth="1"/>
    <col min="7942" max="7947" width="7" style="117" customWidth="1"/>
    <col min="7948" max="7948" width="9.85546875" style="117" customWidth="1"/>
    <col min="7949" max="7949" width="4.140625" style="117" customWidth="1"/>
    <col min="7950" max="7952" width="7" style="117" customWidth="1"/>
    <col min="7953" max="7953" width="4.85546875" style="117" customWidth="1"/>
    <col min="7954" max="7955" width="5" style="117" customWidth="1"/>
    <col min="7956" max="7956" width="5.140625" style="117" customWidth="1"/>
    <col min="7957" max="7957" width="6.5703125" style="117" customWidth="1"/>
    <col min="7958" max="7958" width="8.85546875" style="117" customWidth="1"/>
    <col min="7959" max="7959" width="3.140625" style="117" customWidth="1"/>
    <col min="7960" max="7960" width="10.140625" style="117" customWidth="1"/>
    <col min="7961" max="7963" width="4.42578125" style="117" customWidth="1"/>
    <col min="7964" max="8192" width="12.5703125" style="117"/>
    <col min="8193" max="8193" width="2.28515625" style="117" customWidth="1"/>
    <col min="8194" max="8194" width="11.42578125" style="117" customWidth="1"/>
    <col min="8195" max="8196" width="12.85546875" style="117" customWidth="1"/>
    <col min="8197" max="8197" width="0.7109375" style="117" customWidth="1"/>
    <col min="8198" max="8203" width="7" style="117" customWidth="1"/>
    <col min="8204" max="8204" width="9.85546875" style="117" customWidth="1"/>
    <col min="8205" max="8205" width="4.140625" style="117" customWidth="1"/>
    <col min="8206" max="8208" width="7" style="117" customWidth="1"/>
    <col min="8209" max="8209" width="4.85546875" style="117" customWidth="1"/>
    <col min="8210" max="8211" width="5" style="117" customWidth="1"/>
    <col min="8212" max="8212" width="5.140625" style="117" customWidth="1"/>
    <col min="8213" max="8213" width="6.5703125" style="117" customWidth="1"/>
    <col min="8214" max="8214" width="8.85546875" style="117" customWidth="1"/>
    <col min="8215" max="8215" width="3.140625" style="117" customWidth="1"/>
    <col min="8216" max="8216" width="10.140625" style="117" customWidth="1"/>
    <col min="8217" max="8219" width="4.42578125" style="117" customWidth="1"/>
    <col min="8220" max="8448" width="12.5703125" style="117"/>
    <col min="8449" max="8449" width="2.28515625" style="117" customWidth="1"/>
    <col min="8450" max="8450" width="11.42578125" style="117" customWidth="1"/>
    <col min="8451" max="8452" width="12.85546875" style="117" customWidth="1"/>
    <col min="8453" max="8453" width="0.7109375" style="117" customWidth="1"/>
    <col min="8454" max="8459" width="7" style="117" customWidth="1"/>
    <col min="8460" max="8460" width="9.85546875" style="117" customWidth="1"/>
    <col min="8461" max="8461" width="4.140625" style="117" customWidth="1"/>
    <col min="8462" max="8464" width="7" style="117" customWidth="1"/>
    <col min="8465" max="8465" width="4.85546875" style="117" customWidth="1"/>
    <col min="8466" max="8467" width="5" style="117" customWidth="1"/>
    <col min="8468" max="8468" width="5.140625" style="117" customWidth="1"/>
    <col min="8469" max="8469" width="6.5703125" style="117" customWidth="1"/>
    <col min="8470" max="8470" width="8.85546875" style="117" customWidth="1"/>
    <col min="8471" max="8471" width="3.140625" style="117" customWidth="1"/>
    <col min="8472" max="8472" width="10.140625" style="117" customWidth="1"/>
    <col min="8473" max="8475" width="4.42578125" style="117" customWidth="1"/>
    <col min="8476" max="8704" width="12.5703125" style="117"/>
    <col min="8705" max="8705" width="2.28515625" style="117" customWidth="1"/>
    <col min="8706" max="8706" width="11.42578125" style="117" customWidth="1"/>
    <col min="8707" max="8708" width="12.85546875" style="117" customWidth="1"/>
    <col min="8709" max="8709" width="0.7109375" style="117" customWidth="1"/>
    <col min="8710" max="8715" width="7" style="117" customWidth="1"/>
    <col min="8716" max="8716" width="9.85546875" style="117" customWidth="1"/>
    <col min="8717" max="8717" width="4.140625" style="117" customWidth="1"/>
    <col min="8718" max="8720" width="7" style="117" customWidth="1"/>
    <col min="8721" max="8721" width="4.85546875" style="117" customWidth="1"/>
    <col min="8722" max="8723" width="5" style="117" customWidth="1"/>
    <col min="8724" max="8724" width="5.140625" style="117" customWidth="1"/>
    <col min="8725" max="8725" width="6.5703125" style="117" customWidth="1"/>
    <col min="8726" max="8726" width="8.85546875" style="117" customWidth="1"/>
    <col min="8727" max="8727" width="3.140625" style="117" customWidth="1"/>
    <col min="8728" max="8728" width="10.140625" style="117" customWidth="1"/>
    <col min="8729" max="8731" width="4.42578125" style="117" customWidth="1"/>
    <col min="8732" max="8960" width="12.5703125" style="117"/>
    <col min="8961" max="8961" width="2.28515625" style="117" customWidth="1"/>
    <col min="8962" max="8962" width="11.42578125" style="117" customWidth="1"/>
    <col min="8963" max="8964" width="12.85546875" style="117" customWidth="1"/>
    <col min="8965" max="8965" width="0.7109375" style="117" customWidth="1"/>
    <col min="8966" max="8971" width="7" style="117" customWidth="1"/>
    <col min="8972" max="8972" width="9.85546875" style="117" customWidth="1"/>
    <col min="8973" max="8973" width="4.140625" style="117" customWidth="1"/>
    <col min="8974" max="8976" width="7" style="117" customWidth="1"/>
    <col min="8977" max="8977" width="4.85546875" style="117" customWidth="1"/>
    <col min="8978" max="8979" width="5" style="117" customWidth="1"/>
    <col min="8980" max="8980" width="5.140625" style="117" customWidth="1"/>
    <col min="8981" max="8981" width="6.5703125" style="117" customWidth="1"/>
    <col min="8982" max="8982" width="8.85546875" style="117" customWidth="1"/>
    <col min="8983" max="8983" width="3.140625" style="117" customWidth="1"/>
    <col min="8984" max="8984" width="10.140625" style="117" customWidth="1"/>
    <col min="8985" max="8987" width="4.42578125" style="117" customWidth="1"/>
    <col min="8988" max="9216" width="12.5703125" style="117"/>
    <col min="9217" max="9217" width="2.28515625" style="117" customWidth="1"/>
    <col min="9218" max="9218" width="11.42578125" style="117" customWidth="1"/>
    <col min="9219" max="9220" width="12.85546875" style="117" customWidth="1"/>
    <col min="9221" max="9221" width="0.7109375" style="117" customWidth="1"/>
    <col min="9222" max="9227" width="7" style="117" customWidth="1"/>
    <col min="9228" max="9228" width="9.85546875" style="117" customWidth="1"/>
    <col min="9229" max="9229" width="4.140625" style="117" customWidth="1"/>
    <col min="9230" max="9232" width="7" style="117" customWidth="1"/>
    <col min="9233" max="9233" width="4.85546875" style="117" customWidth="1"/>
    <col min="9234" max="9235" width="5" style="117" customWidth="1"/>
    <col min="9236" max="9236" width="5.140625" style="117" customWidth="1"/>
    <col min="9237" max="9237" width="6.5703125" style="117" customWidth="1"/>
    <col min="9238" max="9238" width="8.85546875" style="117" customWidth="1"/>
    <col min="9239" max="9239" width="3.140625" style="117" customWidth="1"/>
    <col min="9240" max="9240" width="10.140625" style="117" customWidth="1"/>
    <col min="9241" max="9243" width="4.42578125" style="117" customWidth="1"/>
    <col min="9244" max="9472" width="12.5703125" style="117"/>
    <col min="9473" max="9473" width="2.28515625" style="117" customWidth="1"/>
    <col min="9474" max="9474" width="11.42578125" style="117" customWidth="1"/>
    <col min="9475" max="9476" width="12.85546875" style="117" customWidth="1"/>
    <col min="9477" max="9477" width="0.7109375" style="117" customWidth="1"/>
    <col min="9478" max="9483" width="7" style="117" customWidth="1"/>
    <col min="9484" max="9484" width="9.85546875" style="117" customWidth="1"/>
    <col min="9485" max="9485" width="4.140625" style="117" customWidth="1"/>
    <col min="9486" max="9488" width="7" style="117" customWidth="1"/>
    <col min="9489" max="9489" width="4.85546875" style="117" customWidth="1"/>
    <col min="9490" max="9491" width="5" style="117" customWidth="1"/>
    <col min="9492" max="9492" width="5.140625" style="117" customWidth="1"/>
    <col min="9493" max="9493" width="6.5703125" style="117" customWidth="1"/>
    <col min="9494" max="9494" width="8.85546875" style="117" customWidth="1"/>
    <col min="9495" max="9495" width="3.140625" style="117" customWidth="1"/>
    <col min="9496" max="9496" width="10.140625" style="117" customWidth="1"/>
    <col min="9497" max="9499" width="4.42578125" style="117" customWidth="1"/>
    <col min="9500" max="9728" width="12.5703125" style="117"/>
    <col min="9729" max="9729" width="2.28515625" style="117" customWidth="1"/>
    <col min="9730" max="9730" width="11.42578125" style="117" customWidth="1"/>
    <col min="9731" max="9732" width="12.85546875" style="117" customWidth="1"/>
    <col min="9733" max="9733" width="0.7109375" style="117" customWidth="1"/>
    <col min="9734" max="9739" width="7" style="117" customWidth="1"/>
    <col min="9740" max="9740" width="9.85546875" style="117" customWidth="1"/>
    <col min="9741" max="9741" width="4.140625" style="117" customWidth="1"/>
    <col min="9742" max="9744" width="7" style="117" customWidth="1"/>
    <col min="9745" max="9745" width="4.85546875" style="117" customWidth="1"/>
    <col min="9746" max="9747" width="5" style="117" customWidth="1"/>
    <col min="9748" max="9748" width="5.140625" style="117" customWidth="1"/>
    <col min="9749" max="9749" width="6.5703125" style="117" customWidth="1"/>
    <col min="9750" max="9750" width="8.85546875" style="117" customWidth="1"/>
    <col min="9751" max="9751" width="3.140625" style="117" customWidth="1"/>
    <col min="9752" max="9752" width="10.140625" style="117" customWidth="1"/>
    <col min="9753" max="9755" width="4.42578125" style="117" customWidth="1"/>
    <col min="9756" max="9984" width="12.5703125" style="117"/>
    <col min="9985" max="9985" width="2.28515625" style="117" customWidth="1"/>
    <col min="9986" max="9986" width="11.42578125" style="117" customWidth="1"/>
    <col min="9987" max="9988" width="12.85546875" style="117" customWidth="1"/>
    <col min="9989" max="9989" width="0.7109375" style="117" customWidth="1"/>
    <col min="9990" max="9995" width="7" style="117" customWidth="1"/>
    <col min="9996" max="9996" width="9.85546875" style="117" customWidth="1"/>
    <col min="9997" max="9997" width="4.140625" style="117" customWidth="1"/>
    <col min="9998" max="10000" width="7" style="117" customWidth="1"/>
    <col min="10001" max="10001" width="4.85546875" style="117" customWidth="1"/>
    <col min="10002" max="10003" width="5" style="117" customWidth="1"/>
    <col min="10004" max="10004" width="5.140625" style="117" customWidth="1"/>
    <col min="10005" max="10005" width="6.5703125" style="117" customWidth="1"/>
    <col min="10006" max="10006" width="8.85546875" style="117" customWidth="1"/>
    <col min="10007" max="10007" width="3.140625" style="117" customWidth="1"/>
    <col min="10008" max="10008" width="10.140625" style="117" customWidth="1"/>
    <col min="10009" max="10011" width="4.42578125" style="117" customWidth="1"/>
    <col min="10012" max="10240" width="12.5703125" style="117"/>
    <col min="10241" max="10241" width="2.28515625" style="117" customWidth="1"/>
    <col min="10242" max="10242" width="11.42578125" style="117" customWidth="1"/>
    <col min="10243" max="10244" width="12.85546875" style="117" customWidth="1"/>
    <col min="10245" max="10245" width="0.7109375" style="117" customWidth="1"/>
    <col min="10246" max="10251" width="7" style="117" customWidth="1"/>
    <col min="10252" max="10252" width="9.85546875" style="117" customWidth="1"/>
    <col min="10253" max="10253" width="4.140625" style="117" customWidth="1"/>
    <col min="10254" max="10256" width="7" style="117" customWidth="1"/>
    <col min="10257" max="10257" width="4.85546875" style="117" customWidth="1"/>
    <col min="10258" max="10259" width="5" style="117" customWidth="1"/>
    <col min="10260" max="10260" width="5.140625" style="117" customWidth="1"/>
    <col min="10261" max="10261" width="6.5703125" style="117" customWidth="1"/>
    <col min="10262" max="10262" width="8.85546875" style="117" customWidth="1"/>
    <col min="10263" max="10263" width="3.140625" style="117" customWidth="1"/>
    <col min="10264" max="10264" width="10.140625" style="117" customWidth="1"/>
    <col min="10265" max="10267" width="4.42578125" style="117" customWidth="1"/>
    <col min="10268" max="10496" width="12.5703125" style="117"/>
    <col min="10497" max="10497" width="2.28515625" style="117" customWidth="1"/>
    <col min="10498" max="10498" width="11.42578125" style="117" customWidth="1"/>
    <col min="10499" max="10500" width="12.85546875" style="117" customWidth="1"/>
    <col min="10501" max="10501" width="0.7109375" style="117" customWidth="1"/>
    <col min="10502" max="10507" width="7" style="117" customWidth="1"/>
    <col min="10508" max="10508" width="9.85546875" style="117" customWidth="1"/>
    <col min="10509" max="10509" width="4.140625" style="117" customWidth="1"/>
    <col min="10510" max="10512" width="7" style="117" customWidth="1"/>
    <col min="10513" max="10513" width="4.85546875" style="117" customWidth="1"/>
    <col min="10514" max="10515" width="5" style="117" customWidth="1"/>
    <col min="10516" max="10516" width="5.140625" style="117" customWidth="1"/>
    <col min="10517" max="10517" width="6.5703125" style="117" customWidth="1"/>
    <col min="10518" max="10518" width="8.85546875" style="117" customWidth="1"/>
    <col min="10519" max="10519" width="3.140625" style="117" customWidth="1"/>
    <col min="10520" max="10520" width="10.140625" style="117" customWidth="1"/>
    <col min="10521" max="10523" width="4.42578125" style="117" customWidth="1"/>
    <col min="10524" max="10752" width="12.5703125" style="117"/>
    <col min="10753" max="10753" width="2.28515625" style="117" customWidth="1"/>
    <col min="10754" max="10754" width="11.42578125" style="117" customWidth="1"/>
    <col min="10755" max="10756" width="12.85546875" style="117" customWidth="1"/>
    <col min="10757" max="10757" width="0.7109375" style="117" customWidth="1"/>
    <col min="10758" max="10763" width="7" style="117" customWidth="1"/>
    <col min="10764" max="10764" width="9.85546875" style="117" customWidth="1"/>
    <col min="10765" max="10765" width="4.140625" style="117" customWidth="1"/>
    <col min="10766" max="10768" width="7" style="117" customWidth="1"/>
    <col min="10769" max="10769" width="4.85546875" style="117" customWidth="1"/>
    <col min="10770" max="10771" width="5" style="117" customWidth="1"/>
    <col min="10772" max="10772" width="5.140625" style="117" customWidth="1"/>
    <col min="10773" max="10773" width="6.5703125" style="117" customWidth="1"/>
    <col min="10774" max="10774" width="8.85546875" style="117" customWidth="1"/>
    <col min="10775" max="10775" width="3.140625" style="117" customWidth="1"/>
    <col min="10776" max="10776" width="10.140625" style="117" customWidth="1"/>
    <col min="10777" max="10779" width="4.42578125" style="117" customWidth="1"/>
    <col min="10780" max="11008" width="12.5703125" style="117"/>
    <col min="11009" max="11009" width="2.28515625" style="117" customWidth="1"/>
    <col min="11010" max="11010" width="11.42578125" style="117" customWidth="1"/>
    <col min="11011" max="11012" width="12.85546875" style="117" customWidth="1"/>
    <col min="11013" max="11013" width="0.7109375" style="117" customWidth="1"/>
    <col min="11014" max="11019" width="7" style="117" customWidth="1"/>
    <col min="11020" max="11020" width="9.85546875" style="117" customWidth="1"/>
    <col min="11021" max="11021" width="4.140625" style="117" customWidth="1"/>
    <col min="11022" max="11024" width="7" style="117" customWidth="1"/>
    <col min="11025" max="11025" width="4.85546875" style="117" customWidth="1"/>
    <col min="11026" max="11027" width="5" style="117" customWidth="1"/>
    <col min="11028" max="11028" width="5.140625" style="117" customWidth="1"/>
    <col min="11029" max="11029" width="6.5703125" style="117" customWidth="1"/>
    <col min="11030" max="11030" width="8.85546875" style="117" customWidth="1"/>
    <col min="11031" max="11031" width="3.140625" style="117" customWidth="1"/>
    <col min="11032" max="11032" width="10.140625" style="117" customWidth="1"/>
    <col min="11033" max="11035" width="4.42578125" style="117" customWidth="1"/>
    <col min="11036" max="11264" width="12.5703125" style="117"/>
    <col min="11265" max="11265" width="2.28515625" style="117" customWidth="1"/>
    <col min="11266" max="11266" width="11.42578125" style="117" customWidth="1"/>
    <col min="11267" max="11268" width="12.85546875" style="117" customWidth="1"/>
    <col min="11269" max="11269" width="0.7109375" style="117" customWidth="1"/>
    <col min="11270" max="11275" width="7" style="117" customWidth="1"/>
    <col min="11276" max="11276" width="9.85546875" style="117" customWidth="1"/>
    <col min="11277" max="11277" width="4.140625" style="117" customWidth="1"/>
    <col min="11278" max="11280" width="7" style="117" customWidth="1"/>
    <col min="11281" max="11281" width="4.85546875" style="117" customWidth="1"/>
    <col min="11282" max="11283" width="5" style="117" customWidth="1"/>
    <col min="11284" max="11284" width="5.140625" style="117" customWidth="1"/>
    <col min="11285" max="11285" width="6.5703125" style="117" customWidth="1"/>
    <col min="11286" max="11286" width="8.85546875" style="117" customWidth="1"/>
    <col min="11287" max="11287" width="3.140625" style="117" customWidth="1"/>
    <col min="11288" max="11288" width="10.140625" style="117" customWidth="1"/>
    <col min="11289" max="11291" width="4.42578125" style="117" customWidth="1"/>
    <col min="11292" max="11520" width="12.5703125" style="117"/>
    <col min="11521" max="11521" width="2.28515625" style="117" customWidth="1"/>
    <col min="11522" max="11522" width="11.42578125" style="117" customWidth="1"/>
    <col min="11523" max="11524" width="12.85546875" style="117" customWidth="1"/>
    <col min="11525" max="11525" width="0.7109375" style="117" customWidth="1"/>
    <col min="11526" max="11531" width="7" style="117" customWidth="1"/>
    <col min="11532" max="11532" width="9.85546875" style="117" customWidth="1"/>
    <col min="11533" max="11533" width="4.140625" style="117" customWidth="1"/>
    <col min="11534" max="11536" width="7" style="117" customWidth="1"/>
    <col min="11537" max="11537" width="4.85546875" style="117" customWidth="1"/>
    <col min="11538" max="11539" width="5" style="117" customWidth="1"/>
    <col min="11540" max="11540" width="5.140625" style="117" customWidth="1"/>
    <col min="11541" max="11541" width="6.5703125" style="117" customWidth="1"/>
    <col min="11542" max="11542" width="8.85546875" style="117" customWidth="1"/>
    <col min="11543" max="11543" width="3.140625" style="117" customWidth="1"/>
    <col min="11544" max="11544" width="10.140625" style="117" customWidth="1"/>
    <col min="11545" max="11547" width="4.42578125" style="117" customWidth="1"/>
    <col min="11548" max="11776" width="12.5703125" style="117"/>
    <col min="11777" max="11777" width="2.28515625" style="117" customWidth="1"/>
    <col min="11778" max="11778" width="11.42578125" style="117" customWidth="1"/>
    <col min="11779" max="11780" width="12.85546875" style="117" customWidth="1"/>
    <col min="11781" max="11781" width="0.7109375" style="117" customWidth="1"/>
    <col min="11782" max="11787" width="7" style="117" customWidth="1"/>
    <col min="11788" max="11788" width="9.85546875" style="117" customWidth="1"/>
    <col min="11789" max="11789" width="4.140625" style="117" customWidth="1"/>
    <col min="11790" max="11792" width="7" style="117" customWidth="1"/>
    <col min="11793" max="11793" width="4.85546875" style="117" customWidth="1"/>
    <col min="11794" max="11795" width="5" style="117" customWidth="1"/>
    <col min="11796" max="11796" width="5.140625" style="117" customWidth="1"/>
    <col min="11797" max="11797" width="6.5703125" style="117" customWidth="1"/>
    <col min="11798" max="11798" width="8.85546875" style="117" customWidth="1"/>
    <col min="11799" max="11799" width="3.140625" style="117" customWidth="1"/>
    <col min="11800" max="11800" width="10.140625" style="117" customWidth="1"/>
    <col min="11801" max="11803" width="4.42578125" style="117" customWidth="1"/>
    <col min="11804" max="12032" width="12.5703125" style="117"/>
    <col min="12033" max="12033" width="2.28515625" style="117" customWidth="1"/>
    <col min="12034" max="12034" width="11.42578125" style="117" customWidth="1"/>
    <col min="12035" max="12036" width="12.85546875" style="117" customWidth="1"/>
    <col min="12037" max="12037" width="0.7109375" style="117" customWidth="1"/>
    <col min="12038" max="12043" width="7" style="117" customWidth="1"/>
    <col min="12044" max="12044" width="9.85546875" style="117" customWidth="1"/>
    <col min="12045" max="12045" width="4.140625" style="117" customWidth="1"/>
    <col min="12046" max="12048" width="7" style="117" customWidth="1"/>
    <col min="12049" max="12049" width="4.85546875" style="117" customWidth="1"/>
    <col min="12050" max="12051" width="5" style="117" customWidth="1"/>
    <col min="12052" max="12052" width="5.140625" style="117" customWidth="1"/>
    <col min="12053" max="12053" width="6.5703125" style="117" customWidth="1"/>
    <col min="12054" max="12054" width="8.85546875" style="117" customWidth="1"/>
    <col min="12055" max="12055" width="3.140625" style="117" customWidth="1"/>
    <col min="12056" max="12056" width="10.140625" style="117" customWidth="1"/>
    <col min="12057" max="12059" width="4.42578125" style="117" customWidth="1"/>
    <col min="12060" max="12288" width="12.5703125" style="117"/>
    <col min="12289" max="12289" width="2.28515625" style="117" customWidth="1"/>
    <col min="12290" max="12290" width="11.42578125" style="117" customWidth="1"/>
    <col min="12291" max="12292" width="12.85546875" style="117" customWidth="1"/>
    <col min="12293" max="12293" width="0.7109375" style="117" customWidth="1"/>
    <col min="12294" max="12299" width="7" style="117" customWidth="1"/>
    <col min="12300" max="12300" width="9.85546875" style="117" customWidth="1"/>
    <col min="12301" max="12301" width="4.140625" style="117" customWidth="1"/>
    <col min="12302" max="12304" width="7" style="117" customWidth="1"/>
    <col min="12305" max="12305" width="4.85546875" style="117" customWidth="1"/>
    <col min="12306" max="12307" width="5" style="117" customWidth="1"/>
    <col min="12308" max="12308" width="5.140625" style="117" customWidth="1"/>
    <col min="12309" max="12309" width="6.5703125" style="117" customWidth="1"/>
    <col min="12310" max="12310" width="8.85546875" style="117" customWidth="1"/>
    <col min="12311" max="12311" width="3.140625" style="117" customWidth="1"/>
    <col min="12312" max="12312" width="10.140625" style="117" customWidth="1"/>
    <col min="12313" max="12315" width="4.42578125" style="117" customWidth="1"/>
    <col min="12316" max="12544" width="12.5703125" style="117"/>
    <col min="12545" max="12545" width="2.28515625" style="117" customWidth="1"/>
    <col min="12546" max="12546" width="11.42578125" style="117" customWidth="1"/>
    <col min="12547" max="12548" width="12.85546875" style="117" customWidth="1"/>
    <col min="12549" max="12549" width="0.7109375" style="117" customWidth="1"/>
    <col min="12550" max="12555" width="7" style="117" customWidth="1"/>
    <col min="12556" max="12556" width="9.85546875" style="117" customWidth="1"/>
    <col min="12557" max="12557" width="4.140625" style="117" customWidth="1"/>
    <col min="12558" max="12560" width="7" style="117" customWidth="1"/>
    <col min="12561" max="12561" width="4.85546875" style="117" customWidth="1"/>
    <col min="12562" max="12563" width="5" style="117" customWidth="1"/>
    <col min="12564" max="12564" width="5.140625" style="117" customWidth="1"/>
    <col min="12565" max="12565" width="6.5703125" style="117" customWidth="1"/>
    <col min="12566" max="12566" width="8.85546875" style="117" customWidth="1"/>
    <col min="12567" max="12567" width="3.140625" style="117" customWidth="1"/>
    <col min="12568" max="12568" width="10.140625" style="117" customWidth="1"/>
    <col min="12569" max="12571" width="4.42578125" style="117" customWidth="1"/>
    <col min="12572" max="12800" width="12.5703125" style="117"/>
    <col min="12801" max="12801" width="2.28515625" style="117" customWidth="1"/>
    <col min="12802" max="12802" width="11.42578125" style="117" customWidth="1"/>
    <col min="12803" max="12804" width="12.85546875" style="117" customWidth="1"/>
    <col min="12805" max="12805" width="0.7109375" style="117" customWidth="1"/>
    <col min="12806" max="12811" width="7" style="117" customWidth="1"/>
    <col min="12812" max="12812" width="9.85546875" style="117" customWidth="1"/>
    <col min="12813" max="12813" width="4.140625" style="117" customWidth="1"/>
    <col min="12814" max="12816" width="7" style="117" customWidth="1"/>
    <col min="12817" max="12817" width="4.85546875" style="117" customWidth="1"/>
    <col min="12818" max="12819" width="5" style="117" customWidth="1"/>
    <col min="12820" max="12820" width="5.140625" style="117" customWidth="1"/>
    <col min="12821" max="12821" width="6.5703125" style="117" customWidth="1"/>
    <col min="12822" max="12822" width="8.85546875" style="117" customWidth="1"/>
    <col min="12823" max="12823" width="3.140625" style="117" customWidth="1"/>
    <col min="12824" max="12824" width="10.140625" style="117" customWidth="1"/>
    <col min="12825" max="12827" width="4.42578125" style="117" customWidth="1"/>
    <col min="12828" max="13056" width="12.5703125" style="117"/>
    <col min="13057" max="13057" width="2.28515625" style="117" customWidth="1"/>
    <col min="13058" max="13058" width="11.42578125" style="117" customWidth="1"/>
    <col min="13059" max="13060" width="12.85546875" style="117" customWidth="1"/>
    <col min="13061" max="13061" width="0.7109375" style="117" customWidth="1"/>
    <col min="13062" max="13067" width="7" style="117" customWidth="1"/>
    <col min="13068" max="13068" width="9.85546875" style="117" customWidth="1"/>
    <col min="13069" max="13069" width="4.140625" style="117" customWidth="1"/>
    <col min="13070" max="13072" width="7" style="117" customWidth="1"/>
    <col min="13073" max="13073" width="4.85546875" style="117" customWidth="1"/>
    <col min="13074" max="13075" width="5" style="117" customWidth="1"/>
    <col min="13076" max="13076" width="5.140625" style="117" customWidth="1"/>
    <col min="13077" max="13077" width="6.5703125" style="117" customWidth="1"/>
    <col min="13078" max="13078" width="8.85546875" style="117" customWidth="1"/>
    <col min="13079" max="13079" width="3.140625" style="117" customWidth="1"/>
    <col min="13080" max="13080" width="10.140625" style="117" customWidth="1"/>
    <col min="13081" max="13083" width="4.42578125" style="117" customWidth="1"/>
    <col min="13084" max="13312" width="12.5703125" style="117"/>
    <col min="13313" max="13313" width="2.28515625" style="117" customWidth="1"/>
    <col min="13314" max="13314" width="11.42578125" style="117" customWidth="1"/>
    <col min="13315" max="13316" width="12.85546875" style="117" customWidth="1"/>
    <col min="13317" max="13317" width="0.7109375" style="117" customWidth="1"/>
    <col min="13318" max="13323" width="7" style="117" customWidth="1"/>
    <col min="13324" max="13324" width="9.85546875" style="117" customWidth="1"/>
    <col min="13325" max="13325" width="4.140625" style="117" customWidth="1"/>
    <col min="13326" max="13328" width="7" style="117" customWidth="1"/>
    <col min="13329" max="13329" width="4.85546875" style="117" customWidth="1"/>
    <col min="13330" max="13331" width="5" style="117" customWidth="1"/>
    <col min="13332" max="13332" width="5.140625" style="117" customWidth="1"/>
    <col min="13333" max="13333" width="6.5703125" style="117" customWidth="1"/>
    <col min="13334" max="13334" width="8.85546875" style="117" customWidth="1"/>
    <col min="13335" max="13335" width="3.140625" style="117" customWidth="1"/>
    <col min="13336" max="13336" width="10.140625" style="117" customWidth="1"/>
    <col min="13337" max="13339" width="4.42578125" style="117" customWidth="1"/>
    <col min="13340" max="13568" width="12.5703125" style="117"/>
    <col min="13569" max="13569" width="2.28515625" style="117" customWidth="1"/>
    <col min="13570" max="13570" width="11.42578125" style="117" customWidth="1"/>
    <col min="13571" max="13572" width="12.85546875" style="117" customWidth="1"/>
    <col min="13573" max="13573" width="0.7109375" style="117" customWidth="1"/>
    <col min="13574" max="13579" width="7" style="117" customWidth="1"/>
    <col min="13580" max="13580" width="9.85546875" style="117" customWidth="1"/>
    <col min="13581" max="13581" width="4.140625" style="117" customWidth="1"/>
    <col min="13582" max="13584" width="7" style="117" customWidth="1"/>
    <col min="13585" max="13585" width="4.85546875" style="117" customWidth="1"/>
    <col min="13586" max="13587" width="5" style="117" customWidth="1"/>
    <col min="13588" max="13588" width="5.140625" style="117" customWidth="1"/>
    <col min="13589" max="13589" width="6.5703125" style="117" customWidth="1"/>
    <col min="13590" max="13590" width="8.85546875" style="117" customWidth="1"/>
    <col min="13591" max="13591" width="3.140625" style="117" customWidth="1"/>
    <col min="13592" max="13592" width="10.140625" style="117" customWidth="1"/>
    <col min="13593" max="13595" width="4.42578125" style="117" customWidth="1"/>
    <col min="13596" max="13824" width="12.5703125" style="117"/>
    <col min="13825" max="13825" width="2.28515625" style="117" customWidth="1"/>
    <col min="13826" max="13826" width="11.42578125" style="117" customWidth="1"/>
    <col min="13827" max="13828" width="12.85546875" style="117" customWidth="1"/>
    <col min="13829" max="13829" width="0.7109375" style="117" customWidth="1"/>
    <col min="13830" max="13835" width="7" style="117" customWidth="1"/>
    <col min="13836" max="13836" width="9.85546875" style="117" customWidth="1"/>
    <col min="13837" max="13837" width="4.140625" style="117" customWidth="1"/>
    <col min="13838" max="13840" width="7" style="117" customWidth="1"/>
    <col min="13841" max="13841" width="4.85546875" style="117" customWidth="1"/>
    <col min="13842" max="13843" width="5" style="117" customWidth="1"/>
    <col min="13844" max="13844" width="5.140625" style="117" customWidth="1"/>
    <col min="13845" max="13845" width="6.5703125" style="117" customWidth="1"/>
    <col min="13846" max="13846" width="8.85546875" style="117" customWidth="1"/>
    <col min="13847" max="13847" width="3.140625" style="117" customWidth="1"/>
    <col min="13848" max="13848" width="10.140625" style="117" customWidth="1"/>
    <col min="13849" max="13851" width="4.42578125" style="117" customWidth="1"/>
    <col min="13852" max="14080" width="12.5703125" style="117"/>
    <col min="14081" max="14081" width="2.28515625" style="117" customWidth="1"/>
    <col min="14082" max="14082" width="11.42578125" style="117" customWidth="1"/>
    <col min="14083" max="14084" width="12.85546875" style="117" customWidth="1"/>
    <col min="14085" max="14085" width="0.7109375" style="117" customWidth="1"/>
    <col min="14086" max="14091" width="7" style="117" customWidth="1"/>
    <col min="14092" max="14092" width="9.85546875" style="117" customWidth="1"/>
    <col min="14093" max="14093" width="4.140625" style="117" customWidth="1"/>
    <col min="14094" max="14096" width="7" style="117" customWidth="1"/>
    <col min="14097" max="14097" width="4.85546875" style="117" customWidth="1"/>
    <col min="14098" max="14099" width="5" style="117" customWidth="1"/>
    <col min="14100" max="14100" width="5.140625" style="117" customWidth="1"/>
    <col min="14101" max="14101" width="6.5703125" style="117" customWidth="1"/>
    <col min="14102" max="14102" width="8.85546875" style="117" customWidth="1"/>
    <col min="14103" max="14103" width="3.140625" style="117" customWidth="1"/>
    <col min="14104" max="14104" width="10.140625" style="117" customWidth="1"/>
    <col min="14105" max="14107" width="4.42578125" style="117" customWidth="1"/>
    <col min="14108" max="14336" width="12.5703125" style="117"/>
    <col min="14337" max="14337" width="2.28515625" style="117" customWidth="1"/>
    <col min="14338" max="14338" width="11.42578125" style="117" customWidth="1"/>
    <col min="14339" max="14340" width="12.85546875" style="117" customWidth="1"/>
    <col min="14341" max="14341" width="0.7109375" style="117" customWidth="1"/>
    <col min="14342" max="14347" width="7" style="117" customWidth="1"/>
    <col min="14348" max="14348" width="9.85546875" style="117" customWidth="1"/>
    <col min="14349" max="14349" width="4.140625" style="117" customWidth="1"/>
    <col min="14350" max="14352" width="7" style="117" customWidth="1"/>
    <col min="14353" max="14353" width="4.85546875" style="117" customWidth="1"/>
    <col min="14354" max="14355" width="5" style="117" customWidth="1"/>
    <col min="14356" max="14356" width="5.140625" style="117" customWidth="1"/>
    <col min="14357" max="14357" width="6.5703125" style="117" customWidth="1"/>
    <col min="14358" max="14358" width="8.85546875" style="117" customWidth="1"/>
    <col min="14359" max="14359" width="3.140625" style="117" customWidth="1"/>
    <col min="14360" max="14360" width="10.140625" style="117" customWidth="1"/>
    <col min="14361" max="14363" width="4.42578125" style="117" customWidth="1"/>
    <col min="14364" max="14592" width="12.5703125" style="117"/>
    <col min="14593" max="14593" width="2.28515625" style="117" customWidth="1"/>
    <col min="14594" max="14594" width="11.42578125" style="117" customWidth="1"/>
    <col min="14595" max="14596" width="12.85546875" style="117" customWidth="1"/>
    <col min="14597" max="14597" width="0.7109375" style="117" customWidth="1"/>
    <col min="14598" max="14603" width="7" style="117" customWidth="1"/>
    <col min="14604" max="14604" width="9.85546875" style="117" customWidth="1"/>
    <col min="14605" max="14605" width="4.140625" style="117" customWidth="1"/>
    <col min="14606" max="14608" width="7" style="117" customWidth="1"/>
    <col min="14609" max="14609" width="4.85546875" style="117" customWidth="1"/>
    <col min="14610" max="14611" width="5" style="117" customWidth="1"/>
    <col min="14612" max="14612" width="5.140625" style="117" customWidth="1"/>
    <col min="14613" max="14613" width="6.5703125" style="117" customWidth="1"/>
    <col min="14614" max="14614" width="8.85546875" style="117" customWidth="1"/>
    <col min="14615" max="14615" width="3.140625" style="117" customWidth="1"/>
    <col min="14616" max="14616" width="10.140625" style="117" customWidth="1"/>
    <col min="14617" max="14619" width="4.42578125" style="117" customWidth="1"/>
    <col min="14620" max="14848" width="12.5703125" style="117"/>
    <col min="14849" max="14849" width="2.28515625" style="117" customWidth="1"/>
    <col min="14850" max="14850" width="11.42578125" style="117" customWidth="1"/>
    <col min="14851" max="14852" width="12.85546875" style="117" customWidth="1"/>
    <col min="14853" max="14853" width="0.7109375" style="117" customWidth="1"/>
    <col min="14854" max="14859" width="7" style="117" customWidth="1"/>
    <col min="14860" max="14860" width="9.85546875" style="117" customWidth="1"/>
    <col min="14861" max="14861" width="4.140625" style="117" customWidth="1"/>
    <col min="14862" max="14864" width="7" style="117" customWidth="1"/>
    <col min="14865" max="14865" width="4.85546875" style="117" customWidth="1"/>
    <col min="14866" max="14867" width="5" style="117" customWidth="1"/>
    <col min="14868" max="14868" width="5.140625" style="117" customWidth="1"/>
    <col min="14869" max="14869" width="6.5703125" style="117" customWidth="1"/>
    <col min="14870" max="14870" width="8.85546875" style="117" customWidth="1"/>
    <col min="14871" max="14871" width="3.140625" style="117" customWidth="1"/>
    <col min="14872" max="14872" width="10.140625" style="117" customWidth="1"/>
    <col min="14873" max="14875" width="4.42578125" style="117" customWidth="1"/>
    <col min="14876" max="15104" width="12.5703125" style="117"/>
    <col min="15105" max="15105" width="2.28515625" style="117" customWidth="1"/>
    <col min="15106" max="15106" width="11.42578125" style="117" customWidth="1"/>
    <col min="15107" max="15108" width="12.85546875" style="117" customWidth="1"/>
    <col min="15109" max="15109" width="0.7109375" style="117" customWidth="1"/>
    <col min="15110" max="15115" width="7" style="117" customWidth="1"/>
    <col min="15116" max="15116" width="9.85546875" style="117" customWidth="1"/>
    <col min="15117" max="15117" width="4.140625" style="117" customWidth="1"/>
    <col min="15118" max="15120" width="7" style="117" customWidth="1"/>
    <col min="15121" max="15121" width="4.85546875" style="117" customWidth="1"/>
    <col min="15122" max="15123" width="5" style="117" customWidth="1"/>
    <col min="15124" max="15124" width="5.140625" style="117" customWidth="1"/>
    <col min="15125" max="15125" width="6.5703125" style="117" customWidth="1"/>
    <col min="15126" max="15126" width="8.85546875" style="117" customWidth="1"/>
    <col min="15127" max="15127" width="3.140625" style="117" customWidth="1"/>
    <col min="15128" max="15128" width="10.140625" style="117" customWidth="1"/>
    <col min="15129" max="15131" width="4.42578125" style="117" customWidth="1"/>
    <col min="15132" max="15360" width="12.5703125" style="117"/>
    <col min="15361" max="15361" width="2.28515625" style="117" customWidth="1"/>
    <col min="15362" max="15362" width="11.42578125" style="117" customWidth="1"/>
    <col min="15363" max="15364" width="12.85546875" style="117" customWidth="1"/>
    <col min="15365" max="15365" width="0.7109375" style="117" customWidth="1"/>
    <col min="15366" max="15371" width="7" style="117" customWidth="1"/>
    <col min="15372" max="15372" width="9.85546875" style="117" customWidth="1"/>
    <col min="15373" max="15373" width="4.140625" style="117" customWidth="1"/>
    <col min="15374" max="15376" width="7" style="117" customWidth="1"/>
    <col min="15377" max="15377" width="4.85546875" style="117" customWidth="1"/>
    <col min="15378" max="15379" width="5" style="117" customWidth="1"/>
    <col min="15380" max="15380" width="5.140625" style="117" customWidth="1"/>
    <col min="15381" max="15381" width="6.5703125" style="117" customWidth="1"/>
    <col min="15382" max="15382" width="8.85546875" style="117" customWidth="1"/>
    <col min="15383" max="15383" width="3.140625" style="117" customWidth="1"/>
    <col min="15384" max="15384" width="10.140625" style="117" customWidth="1"/>
    <col min="15385" max="15387" width="4.42578125" style="117" customWidth="1"/>
    <col min="15388" max="15616" width="12.5703125" style="117"/>
    <col min="15617" max="15617" width="2.28515625" style="117" customWidth="1"/>
    <col min="15618" max="15618" width="11.42578125" style="117" customWidth="1"/>
    <col min="15619" max="15620" width="12.85546875" style="117" customWidth="1"/>
    <col min="15621" max="15621" width="0.7109375" style="117" customWidth="1"/>
    <col min="15622" max="15627" width="7" style="117" customWidth="1"/>
    <col min="15628" max="15628" width="9.85546875" style="117" customWidth="1"/>
    <col min="15629" max="15629" width="4.140625" style="117" customWidth="1"/>
    <col min="15630" max="15632" width="7" style="117" customWidth="1"/>
    <col min="15633" max="15633" width="4.85546875" style="117" customWidth="1"/>
    <col min="15634" max="15635" width="5" style="117" customWidth="1"/>
    <col min="15636" max="15636" width="5.140625" style="117" customWidth="1"/>
    <col min="15637" max="15637" width="6.5703125" style="117" customWidth="1"/>
    <col min="15638" max="15638" width="8.85546875" style="117" customWidth="1"/>
    <col min="15639" max="15639" width="3.140625" style="117" customWidth="1"/>
    <col min="15640" max="15640" width="10.140625" style="117" customWidth="1"/>
    <col min="15641" max="15643" width="4.42578125" style="117" customWidth="1"/>
    <col min="15644" max="15872" width="12.5703125" style="117"/>
    <col min="15873" max="15873" width="2.28515625" style="117" customWidth="1"/>
    <col min="15874" max="15874" width="11.42578125" style="117" customWidth="1"/>
    <col min="15875" max="15876" width="12.85546875" style="117" customWidth="1"/>
    <col min="15877" max="15877" width="0.7109375" style="117" customWidth="1"/>
    <col min="15878" max="15883" width="7" style="117" customWidth="1"/>
    <col min="15884" max="15884" width="9.85546875" style="117" customWidth="1"/>
    <col min="15885" max="15885" width="4.140625" style="117" customWidth="1"/>
    <col min="15886" max="15888" width="7" style="117" customWidth="1"/>
    <col min="15889" max="15889" width="4.85546875" style="117" customWidth="1"/>
    <col min="15890" max="15891" width="5" style="117" customWidth="1"/>
    <col min="15892" max="15892" width="5.140625" style="117" customWidth="1"/>
    <col min="15893" max="15893" width="6.5703125" style="117" customWidth="1"/>
    <col min="15894" max="15894" width="8.85546875" style="117" customWidth="1"/>
    <col min="15895" max="15895" width="3.140625" style="117" customWidth="1"/>
    <col min="15896" max="15896" width="10.140625" style="117" customWidth="1"/>
    <col min="15897" max="15899" width="4.42578125" style="117" customWidth="1"/>
    <col min="15900" max="16128" width="12.5703125" style="117"/>
    <col min="16129" max="16129" width="2.28515625" style="117" customWidth="1"/>
    <col min="16130" max="16130" width="11.42578125" style="117" customWidth="1"/>
    <col min="16131" max="16132" width="12.85546875" style="117" customWidth="1"/>
    <col min="16133" max="16133" width="0.7109375" style="117" customWidth="1"/>
    <col min="16134" max="16139" width="7" style="117" customWidth="1"/>
    <col min="16140" max="16140" width="9.85546875" style="117" customWidth="1"/>
    <col min="16141" max="16141" width="4.140625" style="117" customWidth="1"/>
    <col min="16142" max="16144" width="7" style="117" customWidth="1"/>
    <col min="16145" max="16145" width="4.85546875" style="117" customWidth="1"/>
    <col min="16146" max="16147" width="5" style="117" customWidth="1"/>
    <col min="16148" max="16148" width="5.140625" style="117" customWidth="1"/>
    <col min="16149" max="16149" width="6.5703125" style="117" customWidth="1"/>
    <col min="16150" max="16150" width="8.85546875" style="117" customWidth="1"/>
    <col min="16151" max="16151" width="3.140625" style="117" customWidth="1"/>
    <col min="16152" max="16152" width="10.140625" style="117" customWidth="1"/>
    <col min="16153" max="16155" width="4.42578125" style="117" customWidth="1"/>
    <col min="16156" max="16384" width="12.5703125" style="117"/>
  </cols>
  <sheetData>
    <row r="1" spans="1:27" ht="24.95" customHeight="1">
      <c r="A1" s="259" t="s">
        <v>366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7" ht="24.9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7" ht="24.9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</row>
    <row r="4" spans="1:27" ht="24.9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</row>
    <row r="5" spans="1:27" ht="24.9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</row>
    <row r="6" spans="1:27" ht="24.95" customHeight="1">
      <c r="A6" s="257"/>
      <c r="B6" s="257"/>
      <c r="C6" s="257"/>
      <c r="D6" s="25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258" t="s">
        <v>234</v>
      </c>
      <c r="S6" s="258"/>
      <c r="T6" s="258"/>
      <c r="U6" s="258"/>
      <c r="V6" s="258"/>
      <c r="W6" s="258"/>
      <c r="X6" s="258"/>
      <c r="Y6" s="258"/>
      <c r="Z6" s="258"/>
      <c r="AA6" s="118"/>
    </row>
    <row r="7" spans="1:27" ht="24.95" customHeight="1">
      <c r="A7" s="248" t="s">
        <v>236</v>
      </c>
      <c r="B7" s="248"/>
      <c r="C7" s="248"/>
      <c r="D7" s="248"/>
      <c r="E7" s="248"/>
      <c r="F7" s="248"/>
      <c r="G7" s="249" t="s">
        <v>235</v>
      </c>
      <c r="H7" s="249"/>
      <c r="I7" s="249"/>
      <c r="J7" s="249"/>
      <c r="K7" s="249"/>
      <c r="L7" s="249"/>
      <c r="M7" s="249"/>
      <c r="N7" s="249"/>
      <c r="O7" s="249"/>
      <c r="P7" s="249"/>
      <c r="Q7" s="250" t="s">
        <v>237</v>
      </c>
      <c r="R7" s="250"/>
      <c r="S7" s="250"/>
      <c r="T7" s="250"/>
      <c r="U7" s="119"/>
      <c r="V7" s="119"/>
      <c r="W7" s="119"/>
      <c r="X7" s="248" t="s">
        <v>238</v>
      </c>
      <c r="Y7" s="248"/>
      <c r="Z7" s="248"/>
      <c r="AA7" s="248"/>
    </row>
    <row r="8" spans="1:27" ht="24.95" customHeight="1">
      <c r="A8" s="251" t="s">
        <v>239</v>
      </c>
      <c r="B8" s="251"/>
      <c r="C8" s="251"/>
      <c r="D8" s="251"/>
      <c r="E8" s="251"/>
      <c r="F8" s="251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18"/>
      <c r="R8" s="252" t="s">
        <v>240</v>
      </c>
      <c r="S8" s="252"/>
      <c r="T8" s="252"/>
      <c r="U8" s="252"/>
      <c r="V8" s="252"/>
      <c r="W8" s="252"/>
      <c r="X8" s="252"/>
      <c r="Y8" s="252"/>
      <c r="Z8" s="252"/>
      <c r="AA8" s="118"/>
    </row>
    <row r="9" spans="1:27" ht="24.95" customHeight="1">
      <c r="A9" s="252"/>
      <c r="B9" s="252"/>
      <c r="C9" s="252"/>
      <c r="D9" s="118"/>
      <c r="E9" s="118"/>
      <c r="F9" s="118"/>
      <c r="G9" s="253" t="s">
        <v>241</v>
      </c>
      <c r="H9" s="253"/>
      <c r="I9" s="253"/>
      <c r="J9" s="253"/>
      <c r="K9" s="253"/>
      <c r="L9" s="253"/>
      <c r="M9" s="253"/>
      <c r="N9" s="253"/>
      <c r="O9" s="253"/>
      <c r="P9" s="253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1:27" ht="24.9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1:27" ht="15.95" customHeight="1">
      <c r="A11" s="118"/>
      <c r="B11" s="254" t="s">
        <v>242</v>
      </c>
      <c r="C11" s="254"/>
      <c r="D11" s="254"/>
      <c r="E11" s="120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</row>
    <row r="12" spans="1:27" ht="15.95" customHeight="1">
      <c r="A12" s="118"/>
      <c r="B12" s="256" t="s">
        <v>243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</row>
    <row r="13" spans="1:27" ht="15.95" customHeight="1">
      <c r="A13" s="118"/>
      <c r="B13" s="256" t="s">
        <v>244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</row>
    <row r="14" spans="1:27" ht="15.95" customHeight="1">
      <c r="A14" s="118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</row>
    <row r="15" spans="1:27" ht="15.95" customHeight="1">
      <c r="A15" s="118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</row>
    <row r="16" spans="1:27" ht="15.95" customHeight="1">
      <c r="A16" s="118"/>
      <c r="B16" s="240" t="s">
        <v>245</v>
      </c>
      <c r="C16" s="241"/>
      <c r="D16" s="241"/>
      <c r="E16" s="241"/>
      <c r="F16" s="241"/>
      <c r="G16" s="241"/>
      <c r="H16" s="241"/>
      <c r="I16" s="241"/>
      <c r="J16" s="241"/>
      <c r="K16" s="242"/>
      <c r="L16" s="118"/>
      <c r="M16" s="239" t="s">
        <v>246</v>
      </c>
      <c r="N16" s="239"/>
      <c r="O16" s="239"/>
      <c r="P16" s="239"/>
      <c r="Q16" s="239"/>
      <c r="R16" s="246">
        <v>2019</v>
      </c>
      <c r="S16" s="246"/>
      <c r="T16" s="118"/>
      <c r="U16" s="118"/>
      <c r="V16" s="118"/>
      <c r="W16" s="118"/>
      <c r="X16" s="118"/>
      <c r="Y16" s="118"/>
      <c r="Z16" s="118"/>
      <c r="AA16" s="118"/>
    </row>
    <row r="17" spans="1:27" ht="15.95" customHeight="1">
      <c r="A17" s="118"/>
      <c r="B17" s="243"/>
      <c r="C17" s="244"/>
      <c r="D17" s="244"/>
      <c r="E17" s="244"/>
      <c r="F17" s="244"/>
      <c r="G17" s="244"/>
      <c r="H17" s="244"/>
      <c r="I17" s="244"/>
      <c r="J17" s="244"/>
      <c r="K17" s="245"/>
      <c r="L17" s="118"/>
      <c r="M17" s="232" t="s">
        <v>247</v>
      </c>
      <c r="N17" s="232"/>
      <c r="O17" s="232"/>
      <c r="P17" s="232"/>
      <c r="Q17" s="232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 ht="15.95" customHeight="1">
      <c r="A18" s="118"/>
      <c r="B18" s="233" t="s">
        <v>248</v>
      </c>
      <c r="C18" s="233"/>
      <c r="D18" s="233"/>
      <c r="E18" s="233"/>
      <c r="F18" s="233"/>
      <c r="G18" s="233"/>
      <c r="H18" s="233"/>
      <c r="I18" s="233"/>
      <c r="J18" s="233"/>
      <c r="K18" s="233"/>
      <c r="L18" s="118"/>
      <c r="M18" s="234" t="s">
        <v>249</v>
      </c>
      <c r="N18" s="234"/>
      <c r="O18" s="234"/>
      <c r="P18" s="234"/>
      <c r="Q18" s="234"/>
      <c r="R18" s="224" t="s">
        <v>250</v>
      </c>
      <c r="S18" s="224"/>
      <c r="T18" s="224"/>
      <c r="U18" s="225"/>
      <c r="V18" s="225"/>
      <c r="W18" s="225"/>
      <c r="X18" s="225"/>
      <c r="Y18" s="225"/>
      <c r="Z18" s="225"/>
      <c r="AA18" s="225"/>
    </row>
    <row r="19" spans="1:27" ht="15.95" customHeight="1">
      <c r="A19" s="118"/>
      <c r="B19" s="233" t="s">
        <v>251</v>
      </c>
      <c r="C19" s="233"/>
      <c r="D19" s="233"/>
      <c r="E19" s="233"/>
      <c r="F19" s="233"/>
      <c r="G19" s="233"/>
      <c r="H19" s="233"/>
      <c r="I19" s="233"/>
      <c r="J19" s="233"/>
      <c r="K19" s="233"/>
      <c r="L19" s="118"/>
      <c r="M19" s="234"/>
      <c r="N19" s="234"/>
      <c r="O19" s="234"/>
      <c r="P19" s="234"/>
      <c r="Q19" s="234"/>
      <c r="R19" s="235" t="s">
        <v>252</v>
      </c>
      <c r="S19" s="235"/>
      <c r="T19" s="235"/>
      <c r="U19" s="118"/>
      <c r="V19" s="118"/>
      <c r="W19" s="118"/>
      <c r="X19" s="118"/>
      <c r="Y19" s="118"/>
      <c r="Z19" s="118"/>
      <c r="AA19" s="118"/>
    </row>
    <row r="20" spans="1:27" ht="15.9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  <row r="21" spans="1:27" ht="15.9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27" ht="15.95" customHeight="1">
      <c r="A22" s="236" t="s">
        <v>233</v>
      </c>
      <c r="B22" s="236"/>
      <c r="C22" s="236"/>
      <c r="D22" s="2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</row>
    <row r="23" spans="1:27" ht="15.95" customHeight="1">
      <c r="A23" s="237" t="s">
        <v>253</v>
      </c>
      <c r="B23" s="237"/>
      <c r="C23" s="237"/>
      <c r="D23" s="237"/>
      <c r="E23" s="237"/>
      <c r="F23" s="237"/>
      <c r="G23" s="237"/>
      <c r="H23" s="238"/>
      <c r="I23" s="238"/>
      <c r="J23" s="238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</row>
    <row r="24" spans="1:27" ht="15.95" customHeight="1">
      <c r="A24" s="229" t="s">
        <v>254</v>
      </c>
      <c r="B24" s="229"/>
      <c r="C24" s="229"/>
      <c r="D24" s="229"/>
      <c r="E24" s="229"/>
      <c r="F24" s="229"/>
      <c r="G24" s="229"/>
      <c r="H24" s="230"/>
      <c r="I24" s="230"/>
      <c r="J24" s="230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121"/>
      <c r="V24" s="121"/>
      <c r="W24" s="121"/>
      <c r="X24" s="121"/>
      <c r="Y24" s="121"/>
      <c r="Z24" s="121"/>
      <c r="AA24" s="121"/>
    </row>
    <row r="25" spans="1:27" ht="15.95" customHeight="1"/>
    <row r="26" spans="1:27" ht="15.95" customHeight="1"/>
    <row r="27" spans="1:27" ht="15.95" customHeight="1"/>
    <row r="28" spans="1:27" ht="15.95" customHeight="1"/>
    <row r="29" spans="1:27" ht="15.95" customHeight="1"/>
    <row r="30" spans="1:27" ht="15.95" customHeight="1"/>
    <row r="31" spans="1:27" ht="15.95" customHeight="1"/>
    <row r="32" spans="1:27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</sheetData>
  <mergeCells count="33">
    <mergeCell ref="A6:D6"/>
    <mergeCell ref="R6:Z6"/>
    <mergeCell ref="A1:Y1"/>
    <mergeCell ref="B13:AA13"/>
    <mergeCell ref="B14:AA14"/>
    <mergeCell ref="B15:AA15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  <mergeCell ref="A24:G24"/>
    <mergeCell ref="H24:J24"/>
    <mergeCell ref="K24:T24"/>
    <mergeCell ref="M17:Q17"/>
    <mergeCell ref="B18:K18"/>
    <mergeCell ref="M18:Q19"/>
    <mergeCell ref="B19:K19"/>
    <mergeCell ref="R19:T19"/>
    <mergeCell ref="A22:D22"/>
    <mergeCell ref="A23:G23"/>
    <mergeCell ref="H23:J23"/>
    <mergeCell ref="K23:AA23"/>
    <mergeCell ref="B16:K17"/>
    <mergeCell ref="M16:Q16"/>
    <mergeCell ref="R16:S16"/>
  </mergeCells>
  <pageMargins left="0.39370078740157483" right="0.19685039370078741" top="0.78740157480314965" bottom="0.78740157480314965" header="0" footer="0"/>
  <pageSetup paperSize="9" scale="81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72"/>
  <sheetViews>
    <sheetView showGridLines="0" workbookViewId="0">
      <selection activeCell="B61" sqref="B61:Z72"/>
    </sheetView>
  </sheetViews>
  <sheetFormatPr defaultColWidth="12.5703125" defaultRowHeight="14.25" customHeight="1"/>
  <cols>
    <col min="1" max="1" width="5" style="122" customWidth="1"/>
    <col min="2" max="53" width="2.85546875" style="122" customWidth="1"/>
    <col min="54" max="256" width="12.5703125" style="122"/>
    <col min="257" max="257" width="5" style="122" customWidth="1"/>
    <col min="258" max="309" width="2.85546875" style="122" customWidth="1"/>
    <col min="310" max="512" width="12.5703125" style="122"/>
    <col min="513" max="513" width="5" style="122" customWidth="1"/>
    <col min="514" max="565" width="2.85546875" style="122" customWidth="1"/>
    <col min="566" max="768" width="12.5703125" style="122"/>
    <col min="769" max="769" width="5" style="122" customWidth="1"/>
    <col min="770" max="821" width="2.85546875" style="122" customWidth="1"/>
    <col min="822" max="1024" width="12.5703125" style="122"/>
    <col min="1025" max="1025" width="5" style="122" customWidth="1"/>
    <col min="1026" max="1077" width="2.85546875" style="122" customWidth="1"/>
    <col min="1078" max="1280" width="12.5703125" style="122"/>
    <col min="1281" max="1281" width="5" style="122" customWidth="1"/>
    <col min="1282" max="1333" width="2.85546875" style="122" customWidth="1"/>
    <col min="1334" max="1536" width="12.5703125" style="122"/>
    <col min="1537" max="1537" width="5" style="122" customWidth="1"/>
    <col min="1538" max="1589" width="2.85546875" style="122" customWidth="1"/>
    <col min="1590" max="1792" width="12.5703125" style="122"/>
    <col min="1793" max="1793" width="5" style="122" customWidth="1"/>
    <col min="1794" max="1845" width="2.85546875" style="122" customWidth="1"/>
    <col min="1846" max="2048" width="12.5703125" style="122"/>
    <col min="2049" max="2049" width="5" style="122" customWidth="1"/>
    <col min="2050" max="2101" width="2.85546875" style="122" customWidth="1"/>
    <col min="2102" max="2304" width="12.5703125" style="122"/>
    <col min="2305" max="2305" width="5" style="122" customWidth="1"/>
    <col min="2306" max="2357" width="2.85546875" style="122" customWidth="1"/>
    <col min="2358" max="2560" width="12.5703125" style="122"/>
    <col min="2561" max="2561" width="5" style="122" customWidth="1"/>
    <col min="2562" max="2613" width="2.85546875" style="122" customWidth="1"/>
    <col min="2614" max="2816" width="12.5703125" style="122"/>
    <col min="2817" max="2817" width="5" style="122" customWidth="1"/>
    <col min="2818" max="2869" width="2.85546875" style="122" customWidth="1"/>
    <col min="2870" max="3072" width="12.5703125" style="122"/>
    <col min="3073" max="3073" width="5" style="122" customWidth="1"/>
    <col min="3074" max="3125" width="2.85546875" style="122" customWidth="1"/>
    <col min="3126" max="3328" width="12.5703125" style="122"/>
    <col min="3329" max="3329" width="5" style="122" customWidth="1"/>
    <col min="3330" max="3381" width="2.85546875" style="122" customWidth="1"/>
    <col min="3382" max="3584" width="12.5703125" style="122"/>
    <col min="3585" max="3585" width="5" style="122" customWidth="1"/>
    <col min="3586" max="3637" width="2.85546875" style="122" customWidth="1"/>
    <col min="3638" max="3840" width="12.5703125" style="122"/>
    <col min="3841" max="3841" width="5" style="122" customWidth="1"/>
    <col min="3842" max="3893" width="2.85546875" style="122" customWidth="1"/>
    <col min="3894" max="4096" width="12.5703125" style="122"/>
    <col min="4097" max="4097" width="5" style="122" customWidth="1"/>
    <col min="4098" max="4149" width="2.85546875" style="122" customWidth="1"/>
    <col min="4150" max="4352" width="12.5703125" style="122"/>
    <col min="4353" max="4353" width="5" style="122" customWidth="1"/>
    <col min="4354" max="4405" width="2.85546875" style="122" customWidth="1"/>
    <col min="4406" max="4608" width="12.5703125" style="122"/>
    <col min="4609" max="4609" width="5" style="122" customWidth="1"/>
    <col min="4610" max="4661" width="2.85546875" style="122" customWidth="1"/>
    <col min="4662" max="4864" width="12.5703125" style="122"/>
    <col min="4865" max="4865" width="5" style="122" customWidth="1"/>
    <col min="4866" max="4917" width="2.85546875" style="122" customWidth="1"/>
    <col min="4918" max="5120" width="12.5703125" style="122"/>
    <col min="5121" max="5121" width="5" style="122" customWidth="1"/>
    <col min="5122" max="5173" width="2.85546875" style="122" customWidth="1"/>
    <col min="5174" max="5376" width="12.5703125" style="122"/>
    <col min="5377" max="5377" width="5" style="122" customWidth="1"/>
    <col min="5378" max="5429" width="2.85546875" style="122" customWidth="1"/>
    <col min="5430" max="5632" width="12.5703125" style="122"/>
    <col min="5633" max="5633" width="5" style="122" customWidth="1"/>
    <col min="5634" max="5685" width="2.85546875" style="122" customWidth="1"/>
    <col min="5686" max="5888" width="12.5703125" style="122"/>
    <col min="5889" max="5889" width="5" style="122" customWidth="1"/>
    <col min="5890" max="5941" width="2.85546875" style="122" customWidth="1"/>
    <col min="5942" max="6144" width="12.5703125" style="122"/>
    <col min="6145" max="6145" width="5" style="122" customWidth="1"/>
    <col min="6146" max="6197" width="2.85546875" style="122" customWidth="1"/>
    <col min="6198" max="6400" width="12.5703125" style="122"/>
    <col min="6401" max="6401" width="5" style="122" customWidth="1"/>
    <col min="6402" max="6453" width="2.85546875" style="122" customWidth="1"/>
    <col min="6454" max="6656" width="12.5703125" style="122"/>
    <col min="6657" max="6657" width="5" style="122" customWidth="1"/>
    <col min="6658" max="6709" width="2.85546875" style="122" customWidth="1"/>
    <col min="6710" max="6912" width="12.5703125" style="122"/>
    <col min="6913" max="6913" width="5" style="122" customWidth="1"/>
    <col min="6914" max="6965" width="2.85546875" style="122" customWidth="1"/>
    <col min="6966" max="7168" width="12.5703125" style="122"/>
    <col min="7169" max="7169" width="5" style="122" customWidth="1"/>
    <col min="7170" max="7221" width="2.85546875" style="122" customWidth="1"/>
    <col min="7222" max="7424" width="12.5703125" style="122"/>
    <col min="7425" max="7425" width="5" style="122" customWidth="1"/>
    <col min="7426" max="7477" width="2.85546875" style="122" customWidth="1"/>
    <col min="7478" max="7680" width="12.5703125" style="122"/>
    <col min="7681" max="7681" width="5" style="122" customWidth="1"/>
    <col min="7682" max="7733" width="2.85546875" style="122" customWidth="1"/>
    <col min="7734" max="7936" width="12.5703125" style="122"/>
    <col min="7937" max="7937" width="5" style="122" customWidth="1"/>
    <col min="7938" max="7989" width="2.85546875" style="122" customWidth="1"/>
    <col min="7990" max="8192" width="12.5703125" style="122"/>
    <col min="8193" max="8193" width="5" style="122" customWidth="1"/>
    <col min="8194" max="8245" width="2.85546875" style="122" customWidth="1"/>
    <col min="8246" max="8448" width="12.5703125" style="122"/>
    <col min="8449" max="8449" width="5" style="122" customWidth="1"/>
    <col min="8450" max="8501" width="2.85546875" style="122" customWidth="1"/>
    <col min="8502" max="8704" width="12.5703125" style="122"/>
    <col min="8705" max="8705" width="5" style="122" customWidth="1"/>
    <col min="8706" max="8757" width="2.85546875" style="122" customWidth="1"/>
    <col min="8758" max="8960" width="12.5703125" style="122"/>
    <col min="8961" max="8961" width="5" style="122" customWidth="1"/>
    <col min="8962" max="9013" width="2.85546875" style="122" customWidth="1"/>
    <col min="9014" max="9216" width="12.5703125" style="122"/>
    <col min="9217" max="9217" width="5" style="122" customWidth="1"/>
    <col min="9218" max="9269" width="2.85546875" style="122" customWidth="1"/>
    <col min="9270" max="9472" width="12.5703125" style="122"/>
    <col min="9473" max="9473" width="5" style="122" customWidth="1"/>
    <col min="9474" max="9525" width="2.85546875" style="122" customWidth="1"/>
    <col min="9526" max="9728" width="12.5703125" style="122"/>
    <col min="9729" max="9729" width="5" style="122" customWidth="1"/>
    <col min="9730" max="9781" width="2.85546875" style="122" customWidth="1"/>
    <col min="9782" max="9984" width="12.5703125" style="122"/>
    <col min="9985" max="9985" width="5" style="122" customWidth="1"/>
    <col min="9986" max="10037" width="2.85546875" style="122" customWidth="1"/>
    <col min="10038" max="10240" width="12.5703125" style="122"/>
    <col min="10241" max="10241" width="5" style="122" customWidth="1"/>
    <col min="10242" max="10293" width="2.85546875" style="122" customWidth="1"/>
    <col min="10294" max="10496" width="12.5703125" style="122"/>
    <col min="10497" max="10497" width="5" style="122" customWidth="1"/>
    <col min="10498" max="10549" width="2.85546875" style="122" customWidth="1"/>
    <col min="10550" max="10752" width="12.5703125" style="122"/>
    <col min="10753" max="10753" width="5" style="122" customWidth="1"/>
    <col min="10754" max="10805" width="2.85546875" style="122" customWidth="1"/>
    <col min="10806" max="11008" width="12.5703125" style="122"/>
    <col min="11009" max="11009" width="5" style="122" customWidth="1"/>
    <col min="11010" max="11061" width="2.85546875" style="122" customWidth="1"/>
    <col min="11062" max="11264" width="12.5703125" style="122"/>
    <col min="11265" max="11265" width="5" style="122" customWidth="1"/>
    <col min="11266" max="11317" width="2.85546875" style="122" customWidth="1"/>
    <col min="11318" max="11520" width="12.5703125" style="122"/>
    <col min="11521" max="11521" width="5" style="122" customWidth="1"/>
    <col min="11522" max="11573" width="2.85546875" style="122" customWidth="1"/>
    <col min="11574" max="11776" width="12.5703125" style="122"/>
    <col min="11777" max="11777" width="5" style="122" customWidth="1"/>
    <col min="11778" max="11829" width="2.85546875" style="122" customWidth="1"/>
    <col min="11830" max="12032" width="12.5703125" style="122"/>
    <col min="12033" max="12033" width="5" style="122" customWidth="1"/>
    <col min="12034" max="12085" width="2.85546875" style="122" customWidth="1"/>
    <col min="12086" max="12288" width="12.5703125" style="122"/>
    <col min="12289" max="12289" width="5" style="122" customWidth="1"/>
    <col min="12290" max="12341" width="2.85546875" style="122" customWidth="1"/>
    <col min="12342" max="12544" width="12.5703125" style="122"/>
    <col min="12545" max="12545" width="5" style="122" customWidth="1"/>
    <col min="12546" max="12597" width="2.85546875" style="122" customWidth="1"/>
    <col min="12598" max="12800" width="12.5703125" style="122"/>
    <col min="12801" max="12801" width="5" style="122" customWidth="1"/>
    <col min="12802" max="12853" width="2.85546875" style="122" customWidth="1"/>
    <col min="12854" max="13056" width="12.5703125" style="122"/>
    <col min="13057" max="13057" width="5" style="122" customWidth="1"/>
    <col min="13058" max="13109" width="2.85546875" style="122" customWidth="1"/>
    <col min="13110" max="13312" width="12.5703125" style="122"/>
    <col min="13313" max="13313" width="5" style="122" customWidth="1"/>
    <col min="13314" max="13365" width="2.85546875" style="122" customWidth="1"/>
    <col min="13366" max="13568" width="12.5703125" style="122"/>
    <col min="13569" max="13569" width="5" style="122" customWidth="1"/>
    <col min="13570" max="13621" width="2.85546875" style="122" customWidth="1"/>
    <col min="13622" max="13824" width="12.5703125" style="122"/>
    <col min="13825" max="13825" width="5" style="122" customWidth="1"/>
    <col min="13826" max="13877" width="2.85546875" style="122" customWidth="1"/>
    <col min="13878" max="14080" width="12.5703125" style="122"/>
    <col min="14081" max="14081" width="5" style="122" customWidth="1"/>
    <col min="14082" max="14133" width="2.85546875" style="122" customWidth="1"/>
    <col min="14134" max="14336" width="12.5703125" style="122"/>
    <col min="14337" max="14337" width="5" style="122" customWidth="1"/>
    <col min="14338" max="14389" width="2.85546875" style="122" customWidth="1"/>
    <col min="14390" max="14592" width="12.5703125" style="122"/>
    <col min="14593" max="14593" width="5" style="122" customWidth="1"/>
    <col min="14594" max="14645" width="2.85546875" style="122" customWidth="1"/>
    <col min="14646" max="14848" width="12.5703125" style="122"/>
    <col min="14849" max="14849" width="5" style="122" customWidth="1"/>
    <col min="14850" max="14901" width="2.85546875" style="122" customWidth="1"/>
    <col min="14902" max="15104" width="12.5703125" style="122"/>
    <col min="15105" max="15105" width="5" style="122" customWidth="1"/>
    <col min="15106" max="15157" width="2.85546875" style="122" customWidth="1"/>
    <col min="15158" max="15360" width="12.5703125" style="122"/>
    <col min="15361" max="15361" width="5" style="122" customWidth="1"/>
    <col min="15362" max="15413" width="2.85546875" style="122" customWidth="1"/>
    <col min="15414" max="15616" width="12.5703125" style="122"/>
    <col min="15617" max="15617" width="5" style="122" customWidth="1"/>
    <col min="15618" max="15669" width="2.85546875" style="122" customWidth="1"/>
    <col min="15670" max="15872" width="12.5703125" style="122"/>
    <col min="15873" max="15873" width="5" style="122" customWidth="1"/>
    <col min="15874" max="15925" width="2.85546875" style="122" customWidth="1"/>
    <col min="15926" max="16128" width="12.5703125" style="122"/>
    <col min="16129" max="16129" width="5" style="122" customWidth="1"/>
    <col min="16130" max="16181" width="2.85546875" style="122" customWidth="1"/>
    <col min="16182" max="16384" width="12.5703125" style="122"/>
  </cols>
  <sheetData>
    <row r="1" spans="1:53" ht="22.5" customHeight="1">
      <c r="A1" s="280" t="s">
        <v>255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</row>
    <row r="2" spans="1:53" ht="18.75" customHeight="1">
      <c r="A2" s="123" t="s">
        <v>256</v>
      </c>
      <c r="B2" s="282" t="s">
        <v>257</v>
      </c>
      <c r="C2" s="282"/>
      <c r="D2" s="282"/>
      <c r="E2" s="282"/>
      <c r="F2" s="124"/>
      <c r="G2" s="282" t="s">
        <v>258</v>
      </c>
      <c r="H2" s="282"/>
      <c r="I2" s="282"/>
      <c r="J2" s="124"/>
      <c r="K2" s="282" t="s">
        <v>259</v>
      </c>
      <c r="L2" s="282"/>
      <c r="M2" s="282"/>
      <c r="N2" s="282"/>
      <c r="O2" s="282" t="s">
        <v>260</v>
      </c>
      <c r="P2" s="282"/>
      <c r="Q2" s="282"/>
      <c r="R2" s="282"/>
      <c r="S2" s="124"/>
      <c r="T2" s="282" t="s">
        <v>261</v>
      </c>
      <c r="U2" s="282"/>
      <c r="V2" s="282"/>
      <c r="W2" s="124"/>
      <c r="X2" s="282" t="s">
        <v>262</v>
      </c>
      <c r="Y2" s="282"/>
      <c r="Z2" s="282"/>
      <c r="AA2" s="124"/>
      <c r="AB2" s="282" t="s">
        <v>263</v>
      </c>
      <c r="AC2" s="282"/>
      <c r="AD2" s="282"/>
      <c r="AE2" s="282"/>
      <c r="AF2" s="124"/>
      <c r="AG2" s="282" t="s">
        <v>264</v>
      </c>
      <c r="AH2" s="282"/>
      <c r="AI2" s="282"/>
      <c r="AJ2" s="124"/>
      <c r="AK2" s="282" t="s">
        <v>265</v>
      </c>
      <c r="AL2" s="282"/>
      <c r="AM2" s="282"/>
      <c r="AN2" s="282"/>
      <c r="AO2" s="282" t="s">
        <v>266</v>
      </c>
      <c r="AP2" s="282"/>
      <c r="AQ2" s="282"/>
      <c r="AR2" s="282"/>
      <c r="AS2" s="124"/>
      <c r="AT2" s="282" t="s">
        <v>267</v>
      </c>
      <c r="AU2" s="282"/>
      <c r="AV2" s="282"/>
      <c r="AW2" s="124"/>
      <c r="AX2" s="282" t="s">
        <v>268</v>
      </c>
      <c r="AY2" s="282"/>
      <c r="AZ2" s="282"/>
      <c r="BA2" s="282"/>
    </row>
    <row r="3" spans="1:53" ht="14.25" customHeight="1">
      <c r="A3" s="123" t="s">
        <v>269</v>
      </c>
      <c r="B3" s="123" t="s">
        <v>102</v>
      </c>
      <c r="C3" s="123" t="s">
        <v>103</v>
      </c>
      <c r="D3" s="123" t="s">
        <v>174</v>
      </c>
      <c r="E3" s="123" t="s">
        <v>156</v>
      </c>
      <c r="F3" s="123" t="s">
        <v>181</v>
      </c>
      <c r="G3" s="123" t="s">
        <v>180</v>
      </c>
      <c r="H3" s="123" t="s">
        <v>190</v>
      </c>
      <c r="I3" s="123" t="s">
        <v>194</v>
      </c>
      <c r="J3" s="123" t="s">
        <v>270</v>
      </c>
      <c r="K3" s="123" t="s">
        <v>271</v>
      </c>
      <c r="L3" s="123" t="s">
        <v>272</v>
      </c>
      <c r="M3" s="123" t="s">
        <v>161</v>
      </c>
      <c r="N3" s="123" t="s">
        <v>273</v>
      </c>
      <c r="O3" s="123" t="s">
        <v>274</v>
      </c>
      <c r="P3" s="123" t="s">
        <v>275</v>
      </c>
      <c r="Q3" s="123" t="s">
        <v>276</v>
      </c>
      <c r="R3" s="123" t="s">
        <v>277</v>
      </c>
      <c r="S3" s="123" t="s">
        <v>278</v>
      </c>
      <c r="T3" s="123" t="s">
        <v>279</v>
      </c>
      <c r="U3" s="123" t="s">
        <v>280</v>
      </c>
      <c r="V3" s="123" t="s">
        <v>281</v>
      </c>
      <c r="W3" s="123" t="s">
        <v>282</v>
      </c>
      <c r="X3" s="123" t="s">
        <v>283</v>
      </c>
      <c r="Y3" s="123" t="s">
        <v>284</v>
      </c>
      <c r="Z3" s="123" t="s">
        <v>285</v>
      </c>
      <c r="AA3" s="123" t="s">
        <v>286</v>
      </c>
      <c r="AB3" s="123" t="s">
        <v>287</v>
      </c>
      <c r="AC3" s="123" t="s">
        <v>288</v>
      </c>
      <c r="AD3" s="123" t="s">
        <v>289</v>
      </c>
      <c r="AE3" s="123" t="s">
        <v>290</v>
      </c>
      <c r="AF3" s="123" t="s">
        <v>291</v>
      </c>
      <c r="AG3" s="123" t="s">
        <v>292</v>
      </c>
      <c r="AH3" s="123" t="s">
        <v>293</v>
      </c>
      <c r="AI3" s="123" t="s">
        <v>167</v>
      </c>
      <c r="AJ3" s="123" t="s">
        <v>178</v>
      </c>
      <c r="AK3" s="123" t="s">
        <v>294</v>
      </c>
      <c r="AL3" s="123" t="s">
        <v>295</v>
      </c>
      <c r="AM3" s="123" t="s">
        <v>296</v>
      </c>
      <c r="AN3" s="123" t="s">
        <v>297</v>
      </c>
      <c r="AO3" s="123" t="s">
        <v>298</v>
      </c>
      <c r="AP3" s="123" t="s">
        <v>299</v>
      </c>
      <c r="AQ3" s="123" t="s">
        <v>300</v>
      </c>
      <c r="AR3" s="123" t="s">
        <v>301</v>
      </c>
      <c r="AS3" s="123" t="s">
        <v>302</v>
      </c>
      <c r="AT3" s="123" t="s">
        <v>303</v>
      </c>
      <c r="AU3" s="123" t="s">
        <v>177</v>
      </c>
      <c r="AV3" s="123" t="s">
        <v>304</v>
      </c>
      <c r="AW3" s="123" t="s">
        <v>305</v>
      </c>
      <c r="AX3" s="123" t="s">
        <v>306</v>
      </c>
      <c r="AY3" s="123" t="s">
        <v>307</v>
      </c>
      <c r="AZ3" s="123" t="s">
        <v>308</v>
      </c>
      <c r="BA3" s="123" t="s">
        <v>309</v>
      </c>
    </row>
    <row r="4" spans="1:53" ht="14.25" hidden="1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</row>
    <row r="5" spans="1:53" ht="14.25" hidden="1" customHeight="1">
      <c r="A5" s="282"/>
      <c r="B5" s="281" t="s">
        <v>310</v>
      </c>
      <c r="C5" s="281" t="s">
        <v>310</v>
      </c>
      <c r="D5" s="281" t="s">
        <v>310</v>
      </c>
      <c r="E5" s="281" t="s">
        <v>310</v>
      </c>
      <c r="F5" s="281" t="s">
        <v>310</v>
      </c>
      <c r="G5" s="281" t="s">
        <v>310</v>
      </c>
      <c r="H5" s="281" t="s">
        <v>310</v>
      </c>
      <c r="I5" s="281" t="s">
        <v>310</v>
      </c>
      <c r="J5" s="281" t="s">
        <v>310</v>
      </c>
      <c r="K5" s="281" t="s">
        <v>310</v>
      </c>
      <c r="L5" s="281" t="s">
        <v>310</v>
      </c>
      <c r="M5" s="281" t="s">
        <v>310</v>
      </c>
      <c r="N5" s="281" t="s">
        <v>310</v>
      </c>
      <c r="O5" s="281" t="s">
        <v>310</v>
      </c>
      <c r="P5" s="281" t="s">
        <v>310</v>
      </c>
      <c r="Q5" s="281" t="s">
        <v>310</v>
      </c>
      <c r="R5" s="281" t="s">
        <v>310</v>
      </c>
      <c r="S5" s="281" t="s">
        <v>310</v>
      </c>
      <c r="T5" s="281" t="s">
        <v>310</v>
      </c>
      <c r="U5" s="281" t="s">
        <v>310</v>
      </c>
      <c r="V5" s="281" t="s">
        <v>310</v>
      </c>
      <c r="W5" s="281" t="s">
        <v>310</v>
      </c>
      <c r="X5" s="281" t="s">
        <v>310</v>
      </c>
      <c r="Y5" s="281" t="s">
        <v>310</v>
      </c>
      <c r="Z5" s="281" t="s">
        <v>310</v>
      </c>
      <c r="AA5" s="281" t="s">
        <v>310</v>
      </c>
      <c r="AB5" s="281" t="s">
        <v>310</v>
      </c>
      <c r="AC5" s="281" t="s">
        <v>310</v>
      </c>
      <c r="AD5" s="281" t="s">
        <v>310</v>
      </c>
      <c r="AE5" s="281" t="s">
        <v>310</v>
      </c>
      <c r="AF5" s="281" t="s">
        <v>310</v>
      </c>
      <c r="AG5" s="281" t="s">
        <v>310</v>
      </c>
      <c r="AH5" s="281" t="s">
        <v>310</v>
      </c>
      <c r="AI5" s="281" t="s">
        <v>310</v>
      </c>
      <c r="AJ5" s="281" t="s">
        <v>310</v>
      </c>
      <c r="AK5" s="281" t="s">
        <v>310</v>
      </c>
      <c r="AL5" s="281" t="s">
        <v>310</v>
      </c>
      <c r="AM5" s="281" t="s">
        <v>310</v>
      </c>
      <c r="AN5" s="281" t="s">
        <v>310</v>
      </c>
      <c r="AO5" s="281" t="s">
        <v>310</v>
      </c>
      <c r="AP5" s="281" t="s">
        <v>310</v>
      </c>
      <c r="AQ5" s="281" t="s">
        <v>310</v>
      </c>
      <c r="AR5" s="281" t="s">
        <v>310</v>
      </c>
      <c r="AS5" s="281" t="s">
        <v>310</v>
      </c>
      <c r="AT5" s="281" t="s">
        <v>310</v>
      </c>
      <c r="AU5" s="281" t="s">
        <v>310</v>
      </c>
      <c r="AV5" s="281" t="s">
        <v>310</v>
      </c>
      <c r="AW5" s="281" t="s">
        <v>310</v>
      </c>
      <c r="AX5" s="281" t="s">
        <v>310</v>
      </c>
      <c r="AY5" s="281" t="s">
        <v>310</v>
      </c>
      <c r="AZ5" s="281" t="s">
        <v>310</v>
      </c>
      <c r="BA5" s="281" t="s">
        <v>310</v>
      </c>
    </row>
    <row r="6" spans="1:53" ht="14.25" hidden="1" customHeight="1">
      <c r="A6" s="282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</row>
    <row r="7" spans="1:53" ht="14.25" hidden="1" customHeight="1">
      <c r="A7" s="282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</row>
    <row r="8" spans="1:53" ht="14.25" hidden="1" customHeight="1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</row>
    <row r="9" spans="1:53" ht="14.25" hidden="1" customHeight="1">
      <c r="A9" s="282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</row>
    <row r="10" spans="1:53" ht="14.25" hidden="1" customHeight="1">
      <c r="A10" s="282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</row>
    <row r="11" spans="1:53" ht="1.5" customHeight="1">
      <c r="A11" s="123"/>
      <c r="B11" s="208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20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</row>
    <row r="12" spans="1:53" ht="11.25" customHeight="1">
      <c r="A12" s="285" t="s">
        <v>311</v>
      </c>
      <c r="B12" s="283"/>
      <c r="C12" s="284"/>
      <c r="D12" s="283"/>
      <c r="E12" s="283"/>
      <c r="F12" s="283"/>
      <c r="G12" s="283"/>
      <c r="H12" s="283"/>
      <c r="I12" s="283"/>
      <c r="J12" s="283"/>
      <c r="K12" s="212"/>
      <c r="L12" s="283"/>
      <c r="M12" s="283"/>
      <c r="N12" s="283"/>
      <c r="O12" s="283"/>
      <c r="P12" s="283" t="s">
        <v>312</v>
      </c>
      <c r="Q12" s="283" t="s">
        <v>312</v>
      </c>
      <c r="R12" s="283" t="s">
        <v>312</v>
      </c>
      <c r="S12" s="283" t="s">
        <v>310</v>
      </c>
      <c r="T12" s="213" t="s">
        <v>310</v>
      </c>
      <c r="U12" s="283"/>
      <c r="V12" s="284"/>
      <c r="W12" s="283"/>
      <c r="X12" s="283"/>
      <c r="Y12" s="283"/>
      <c r="Z12" s="283"/>
      <c r="AA12" s="212" t="s">
        <v>310</v>
      </c>
      <c r="AB12" s="212"/>
      <c r="AC12" s="283"/>
      <c r="AD12" s="283"/>
      <c r="AE12" s="283"/>
      <c r="AF12" s="283"/>
      <c r="AG12" s="283"/>
      <c r="AH12" s="283"/>
      <c r="AI12" s="283"/>
      <c r="AJ12" s="212"/>
      <c r="AK12" s="212"/>
      <c r="AL12" s="283" t="s">
        <v>312</v>
      </c>
      <c r="AM12" s="283" t="s">
        <v>312</v>
      </c>
      <c r="AN12" s="283" t="s">
        <v>312</v>
      </c>
      <c r="AO12" s="260"/>
      <c r="AP12" s="212"/>
      <c r="AQ12" s="283"/>
      <c r="AR12" s="283" t="s">
        <v>313</v>
      </c>
      <c r="AS12" s="283" t="s">
        <v>313</v>
      </c>
      <c r="AT12" s="283" t="s">
        <v>313</v>
      </c>
      <c r="AU12" s="283" t="s">
        <v>313</v>
      </c>
      <c r="AV12" s="283" t="s">
        <v>313</v>
      </c>
      <c r="AW12" s="283" t="s">
        <v>313</v>
      </c>
      <c r="AX12" s="283" t="s">
        <v>313</v>
      </c>
      <c r="AY12" s="283" t="s">
        <v>313</v>
      </c>
      <c r="AZ12" s="283" t="s">
        <v>313</v>
      </c>
      <c r="BA12" s="283" t="s">
        <v>313</v>
      </c>
    </row>
    <row r="13" spans="1:53" ht="11.25" customHeight="1">
      <c r="A13" s="285"/>
      <c r="B13" s="283"/>
      <c r="C13" s="284"/>
      <c r="D13" s="283"/>
      <c r="E13" s="283"/>
      <c r="F13" s="283"/>
      <c r="G13" s="283"/>
      <c r="H13" s="283"/>
      <c r="I13" s="283"/>
      <c r="J13" s="283"/>
      <c r="K13" s="212" t="s">
        <v>310</v>
      </c>
      <c r="L13" s="283"/>
      <c r="M13" s="283"/>
      <c r="N13" s="283"/>
      <c r="O13" s="283"/>
      <c r="P13" s="283"/>
      <c r="Q13" s="283"/>
      <c r="R13" s="283"/>
      <c r="S13" s="283"/>
      <c r="T13" s="213"/>
      <c r="U13" s="283"/>
      <c r="V13" s="284"/>
      <c r="W13" s="283"/>
      <c r="X13" s="283"/>
      <c r="Y13" s="283"/>
      <c r="Z13" s="283"/>
      <c r="AA13" s="212"/>
      <c r="AB13" s="212"/>
      <c r="AC13" s="283"/>
      <c r="AD13" s="283"/>
      <c r="AE13" s="283"/>
      <c r="AF13" s="283"/>
      <c r="AG13" s="283"/>
      <c r="AH13" s="283"/>
      <c r="AI13" s="283"/>
      <c r="AJ13" s="212"/>
      <c r="AK13" s="212"/>
      <c r="AL13" s="283"/>
      <c r="AM13" s="283"/>
      <c r="AN13" s="283"/>
      <c r="AO13" s="261"/>
      <c r="AP13" s="212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</row>
    <row r="14" spans="1:53" ht="11.25" customHeight="1">
      <c r="A14" s="285"/>
      <c r="B14" s="283"/>
      <c r="C14" s="284"/>
      <c r="D14" s="283"/>
      <c r="E14" s="283"/>
      <c r="F14" s="283"/>
      <c r="G14" s="283"/>
      <c r="H14" s="283"/>
      <c r="I14" s="283"/>
      <c r="J14" s="283"/>
      <c r="K14" s="212"/>
      <c r="L14" s="283"/>
      <c r="M14" s="283"/>
      <c r="N14" s="283"/>
      <c r="O14" s="283"/>
      <c r="P14" s="283"/>
      <c r="Q14" s="283"/>
      <c r="R14" s="283"/>
      <c r="S14" s="283"/>
      <c r="T14" s="213"/>
      <c r="U14" s="283"/>
      <c r="V14" s="284"/>
      <c r="W14" s="283"/>
      <c r="X14" s="283"/>
      <c r="Y14" s="283"/>
      <c r="Z14" s="283"/>
      <c r="AA14" s="212"/>
      <c r="AB14" s="212"/>
      <c r="AC14" s="283"/>
      <c r="AD14" s="283"/>
      <c r="AE14" s="283"/>
      <c r="AF14" s="283"/>
      <c r="AG14" s="283"/>
      <c r="AH14" s="283"/>
      <c r="AI14" s="283"/>
      <c r="AJ14" s="212"/>
      <c r="AK14" s="212"/>
      <c r="AL14" s="283"/>
      <c r="AM14" s="283"/>
      <c r="AN14" s="283"/>
      <c r="AO14" s="261"/>
      <c r="AP14" s="212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</row>
    <row r="15" spans="1:53" ht="11.25" customHeight="1">
      <c r="A15" s="285"/>
      <c r="B15" s="283"/>
      <c r="C15" s="284"/>
      <c r="D15" s="283"/>
      <c r="E15" s="283"/>
      <c r="F15" s="283"/>
      <c r="G15" s="283"/>
      <c r="H15" s="283"/>
      <c r="I15" s="283"/>
      <c r="J15" s="283"/>
      <c r="K15" s="212"/>
      <c r="L15" s="283"/>
      <c r="M15" s="283"/>
      <c r="N15" s="283"/>
      <c r="O15" s="283"/>
      <c r="P15" s="283"/>
      <c r="Q15" s="283"/>
      <c r="R15" s="283"/>
      <c r="S15" s="283"/>
      <c r="T15" s="213"/>
      <c r="U15" s="283"/>
      <c r="V15" s="284"/>
      <c r="W15" s="283"/>
      <c r="X15" s="283"/>
      <c r="Y15" s="283"/>
      <c r="Z15" s="283"/>
      <c r="AA15" s="212"/>
      <c r="AB15" s="212"/>
      <c r="AC15" s="283"/>
      <c r="AD15" s="283"/>
      <c r="AE15" s="283"/>
      <c r="AF15" s="283"/>
      <c r="AG15" s="283"/>
      <c r="AH15" s="283"/>
      <c r="AI15" s="283"/>
      <c r="AJ15" s="212" t="s">
        <v>310</v>
      </c>
      <c r="AK15" s="212"/>
      <c r="AL15" s="283"/>
      <c r="AM15" s="283"/>
      <c r="AN15" s="283"/>
      <c r="AO15" s="261"/>
      <c r="AP15" s="212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</row>
    <row r="16" spans="1:53" ht="11.25" customHeight="1">
      <c r="A16" s="285"/>
      <c r="B16" s="283"/>
      <c r="C16" s="284"/>
      <c r="D16" s="283"/>
      <c r="E16" s="283"/>
      <c r="F16" s="283"/>
      <c r="G16" s="283"/>
      <c r="H16" s="283"/>
      <c r="I16" s="283"/>
      <c r="J16" s="283"/>
      <c r="K16" s="212"/>
      <c r="L16" s="283"/>
      <c r="M16" s="283"/>
      <c r="N16" s="283"/>
      <c r="O16" s="283"/>
      <c r="P16" s="283"/>
      <c r="Q16" s="283"/>
      <c r="R16" s="283"/>
      <c r="S16" s="283"/>
      <c r="T16" s="213"/>
      <c r="U16" s="283"/>
      <c r="V16" s="284"/>
      <c r="W16" s="283"/>
      <c r="X16" s="283"/>
      <c r="Y16" s="283"/>
      <c r="Z16" s="283"/>
      <c r="AA16" s="212"/>
      <c r="AB16" s="212"/>
      <c r="AC16" s="283"/>
      <c r="AD16" s="283"/>
      <c r="AE16" s="283"/>
      <c r="AF16" s="283"/>
      <c r="AG16" s="283"/>
      <c r="AH16" s="283"/>
      <c r="AI16" s="283"/>
      <c r="AJ16" s="212"/>
      <c r="AK16" s="212" t="s">
        <v>310</v>
      </c>
      <c r="AL16" s="283"/>
      <c r="AM16" s="283"/>
      <c r="AN16" s="283"/>
      <c r="AO16" s="261"/>
      <c r="AP16" s="212" t="s">
        <v>310</v>
      </c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</row>
    <row r="17" spans="1:53" ht="11.25" customHeight="1">
      <c r="A17" s="285"/>
      <c r="B17" s="283"/>
      <c r="C17" s="284"/>
      <c r="D17" s="283"/>
      <c r="E17" s="283"/>
      <c r="F17" s="283"/>
      <c r="G17" s="283"/>
      <c r="H17" s="283"/>
      <c r="I17" s="283"/>
      <c r="J17" s="283"/>
      <c r="K17" s="212"/>
      <c r="L17" s="283"/>
      <c r="M17" s="283"/>
      <c r="N17" s="283"/>
      <c r="O17" s="283"/>
      <c r="P17" s="283"/>
      <c r="Q17" s="283"/>
      <c r="R17" s="283"/>
      <c r="S17" s="283"/>
      <c r="T17" s="213"/>
      <c r="U17" s="283"/>
      <c r="V17" s="284"/>
      <c r="W17" s="283"/>
      <c r="X17" s="283"/>
      <c r="Y17" s="283"/>
      <c r="Z17" s="283"/>
      <c r="AA17" s="212"/>
      <c r="AB17" s="212" t="s">
        <v>310</v>
      </c>
      <c r="AC17" s="283"/>
      <c r="AD17" s="283"/>
      <c r="AE17" s="283"/>
      <c r="AF17" s="283"/>
      <c r="AG17" s="283"/>
      <c r="AH17" s="283"/>
      <c r="AI17" s="283"/>
      <c r="AJ17" s="212"/>
      <c r="AK17" s="212"/>
      <c r="AL17" s="283"/>
      <c r="AM17" s="283"/>
      <c r="AN17" s="283"/>
      <c r="AO17" s="262"/>
      <c r="AP17" s="212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</row>
    <row r="18" spans="1:53" ht="1.5" customHeight="1">
      <c r="A18" s="207"/>
      <c r="B18" s="212"/>
      <c r="C18" s="214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3"/>
      <c r="U18" s="212"/>
      <c r="V18" s="214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</row>
    <row r="19" spans="1:53" ht="11.25" customHeight="1">
      <c r="A19" s="285" t="s">
        <v>314</v>
      </c>
      <c r="B19" s="283"/>
      <c r="C19" s="284"/>
      <c r="D19" s="283"/>
      <c r="E19" s="283"/>
      <c r="F19" s="283"/>
      <c r="G19" s="283"/>
      <c r="H19" s="283"/>
      <c r="I19" s="283"/>
      <c r="J19" s="283"/>
      <c r="K19" s="212"/>
      <c r="L19" s="283"/>
      <c r="M19" s="283"/>
      <c r="N19" s="283"/>
      <c r="O19" s="283"/>
      <c r="P19" s="283" t="s">
        <v>312</v>
      </c>
      <c r="Q19" s="283" t="s">
        <v>312</v>
      </c>
      <c r="R19" s="283" t="s">
        <v>312</v>
      </c>
      <c r="S19" s="283" t="s">
        <v>310</v>
      </c>
      <c r="T19" s="213" t="s">
        <v>310</v>
      </c>
      <c r="U19" s="283"/>
      <c r="V19" s="284"/>
      <c r="W19" s="283"/>
      <c r="X19" s="283"/>
      <c r="Y19" s="283"/>
      <c r="Z19" s="283"/>
      <c r="AA19" s="212" t="s">
        <v>310</v>
      </c>
      <c r="AB19" s="212"/>
      <c r="AC19" s="283"/>
      <c r="AD19" s="283"/>
      <c r="AE19" s="283"/>
      <c r="AF19" s="283"/>
      <c r="AG19" s="283"/>
      <c r="AH19" s="283"/>
      <c r="AI19" s="283"/>
      <c r="AJ19" s="212"/>
      <c r="AK19" s="212"/>
      <c r="AL19" s="283" t="s">
        <v>312</v>
      </c>
      <c r="AM19" s="283" t="s">
        <v>312</v>
      </c>
      <c r="AN19" s="283" t="s">
        <v>312</v>
      </c>
      <c r="AO19" s="260"/>
      <c r="AP19" s="212"/>
      <c r="AQ19" s="283"/>
      <c r="AR19" s="283" t="s">
        <v>313</v>
      </c>
      <c r="AS19" s="283" t="s">
        <v>313</v>
      </c>
      <c r="AT19" s="283" t="s">
        <v>313</v>
      </c>
      <c r="AU19" s="283" t="s">
        <v>313</v>
      </c>
      <c r="AV19" s="283" t="s">
        <v>313</v>
      </c>
      <c r="AW19" s="283" t="s">
        <v>313</v>
      </c>
      <c r="AX19" s="283" t="s">
        <v>313</v>
      </c>
      <c r="AY19" s="283" t="s">
        <v>313</v>
      </c>
      <c r="AZ19" s="283" t="s">
        <v>313</v>
      </c>
      <c r="BA19" s="283" t="s">
        <v>313</v>
      </c>
    </row>
    <row r="20" spans="1:53" ht="11.25" customHeight="1">
      <c r="A20" s="285"/>
      <c r="B20" s="283"/>
      <c r="C20" s="284"/>
      <c r="D20" s="283"/>
      <c r="E20" s="283"/>
      <c r="F20" s="283"/>
      <c r="G20" s="283"/>
      <c r="H20" s="283"/>
      <c r="I20" s="283"/>
      <c r="J20" s="283"/>
      <c r="K20" s="212" t="s">
        <v>310</v>
      </c>
      <c r="L20" s="283"/>
      <c r="M20" s="283"/>
      <c r="N20" s="283"/>
      <c r="O20" s="283"/>
      <c r="P20" s="283"/>
      <c r="Q20" s="283"/>
      <c r="R20" s="283"/>
      <c r="S20" s="283"/>
      <c r="T20" s="213"/>
      <c r="U20" s="283"/>
      <c r="V20" s="284"/>
      <c r="W20" s="283"/>
      <c r="X20" s="283"/>
      <c r="Y20" s="283"/>
      <c r="Z20" s="283"/>
      <c r="AA20" s="212"/>
      <c r="AB20" s="212"/>
      <c r="AC20" s="283"/>
      <c r="AD20" s="283"/>
      <c r="AE20" s="283"/>
      <c r="AF20" s="283"/>
      <c r="AG20" s="283"/>
      <c r="AH20" s="283"/>
      <c r="AI20" s="283"/>
      <c r="AJ20" s="212"/>
      <c r="AK20" s="212"/>
      <c r="AL20" s="283"/>
      <c r="AM20" s="283"/>
      <c r="AN20" s="283"/>
      <c r="AO20" s="261"/>
      <c r="AP20" s="212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</row>
    <row r="21" spans="1:53" ht="11.25" customHeight="1">
      <c r="A21" s="285"/>
      <c r="B21" s="283"/>
      <c r="C21" s="284"/>
      <c r="D21" s="283"/>
      <c r="E21" s="283"/>
      <c r="F21" s="283"/>
      <c r="G21" s="283"/>
      <c r="H21" s="283"/>
      <c r="I21" s="283"/>
      <c r="J21" s="283"/>
      <c r="K21" s="212"/>
      <c r="L21" s="283"/>
      <c r="M21" s="283"/>
      <c r="N21" s="283"/>
      <c r="O21" s="283"/>
      <c r="P21" s="283"/>
      <c r="Q21" s="283"/>
      <c r="R21" s="283"/>
      <c r="S21" s="283"/>
      <c r="T21" s="213"/>
      <c r="U21" s="283"/>
      <c r="V21" s="284"/>
      <c r="W21" s="283"/>
      <c r="X21" s="283"/>
      <c r="Y21" s="283"/>
      <c r="Z21" s="283"/>
      <c r="AA21" s="212"/>
      <c r="AB21" s="212"/>
      <c r="AC21" s="283"/>
      <c r="AD21" s="283"/>
      <c r="AE21" s="283"/>
      <c r="AF21" s="283"/>
      <c r="AG21" s="283"/>
      <c r="AH21" s="283"/>
      <c r="AI21" s="283"/>
      <c r="AJ21" s="212"/>
      <c r="AK21" s="212"/>
      <c r="AL21" s="283"/>
      <c r="AM21" s="283"/>
      <c r="AN21" s="283"/>
      <c r="AO21" s="261"/>
      <c r="AP21" s="212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</row>
    <row r="22" spans="1:53" ht="11.25" customHeight="1">
      <c r="A22" s="285"/>
      <c r="B22" s="283"/>
      <c r="C22" s="284"/>
      <c r="D22" s="283"/>
      <c r="E22" s="283"/>
      <c r="F22" s="283"/>
      <c r="G22" s="283"/>
      <c r="H22" s="283"/>
      <c r="I22" s="283"/>
      <c r="J22" s="283"/>
      <c r="K22" s="212"/>
      <c r="L22" s="283"/>
      <c r="M22" s="283"/>
      <c r="N22" s="283"/>
      <c r="O22" s="283"/>
      <c r="P22" s="283"/>
      <c r="Q22" s="283"/>
      <c r="R22" s="283"/>
      <c r="S22" s="283"/>
      <c r="T22" s="213"/>
      <c r="U22" s="283"/>
      <c r="V22" s="284"/>
      <c r="W22" s="283"/>
      <c r="X22" s="283"/>
      <c r="Y22" s="283"/>
      <c r="Z22" s="283"/>
      <c r="AA22" s="212"/>
      <c r="AB22" s="212"/>
      <c r="AC22" s="283"/>
      <c r="AD22" s="283"/>
      <c r="AE22" s="283"/>
      <c r="AF22" s="283"/>
      <c r="AG22" s="283"/>
      <c r="AH22" s="283"/>
      <c r="AI22" s="283"/>
      <c r="AJ22" s="212" t="s">
        <v>310</v>
      </c>
      <c r="AK22" s="212"/>
      <c r="AL22" s="283"/>
      <c r="AM22" s="283"/>
      <c r="AN22" s="283"/>
      <c r="AO22" s="261"/>
      <c r="AP22" s="21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</row>
    <row r="23" spans="1:53" ht="11.25" customHeight="1">
      <c r="A23" s="285"/>
      <c r="B23" s="283"/>
      <c r="C23" s="284"/>
      <c r="D23" s="283"/>
      <c r="E23" s="283"/>
      <c r="F23" s="283"/>
      <c r="G23" s="283"/>
      <c r="H23" s="283"/>
      <c r="I23" s="283"/>
      <c r="J23" s="283"/>
      <c r="K23" s="212"/>
      <c r="L23" s="283"/>
      <c r="M23" s="283"/>
      <c r="N23" s="283"/>
      <c r="O23" s="283"/>
      <c r="P23" s="283"/>
      <c r="Q23" s="283"/>
      <c r="R23" s="283"/>
      <c r="S23" s="283"/>
      <c r="T23" s="213"/>
      <c r="U23" s="283"/>
      <c r="V23" s="284"/>
      <c r="W23" s="283"/>
      <c r="X23" s="283"/>
      <c r="Y23" s="283"/>
      <c r="Z23" s="283"/>
      <c r="AA23" s="212"/>
      <c r="AB23" s="212"/>
      <c r="AC23" s="283"/>
      <c r="AD23" s="283"/>
      <c r="AE23" s="283"/>
      <c r="AF23" s="283"/>
      <c r="AG23" s="283"/>
      <c r="AH23" s="283"/>
      <c r="AI23" s="283"/>
      <c r="AJ23" s="212"/>
      <c r="AK23" s="212" t="s">
        <v>310</v>
      </c>
      <c r="AL23" s="283"/>
      <c r="AM23" s="283"/>
      <c r="AN23" s="283"/>
      <c r="AO23" s="261"/>
      <c r="AP23" s="212" t="s">
        <v>310</v>
      </c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</row>
    <row r="24" spans="1:53" ht="11.25" customHeight="1">
      <c r="A24" s="285"/>
      <c r="B24" s="283"/>
      <c r="C24" s="284"/>
      <c r="D24" s="283"/>
      <c r="E24" s="283"/>
      <c r="F24" s="283"/>
      <c r="G24" s="283"/>
      <c r="H24" s="283"/>
      <c r="I24" s="283"/>
      <c r="J24" s="283"/>
      <c r="K24" s="212"/>
      <c r="L24" s="283"/>
      <c r="M24" s="283"/>
      <c r="N24" s="283"/>
      <c r="O24" s="283"/>
      <c r="P24" s="283"/>
      <c r="Q24" s="283"/>
      <c r="R24" s="283"/>
      <c r="S24" s="283"/>
      <c r="T24" s="213"/>
      <c r="U24" s="283"/>
      <c r="V24" s="284"/>
      <c r="W24" s="283"/>
      <c r="X24" s="283"/>
      <c r="Y24" s="283"/>
      <c r="Z24" s="283"/>
      <c r="AA24" s="212"/>
      <c r="AB24" s="212" t="s">
        <v>310</v>
      </c>
      <c r="AC24" s="283"/>
      <c r="AD24" s="283"/>
      <c r="AE24" s="283"/>
      <c r="AF24" s="283"/>
      <c r="AG24" s="283"/>
      <c r="AH24" s="283"/>
      <c r="AI24" s="283"/>
      <c r="AJ24" s="212"/>
      <c r="AK24" s="212"/>
      <c r="AL24" s="283"/>
      <c r="AM24" s="283"/>
      <c r="AN24" s="283"/>
      <c r="AO24" s="262"/>
      <c r="AP24" s="21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</row>
    <row r="25" spans="1:53" ht="1.5" customHeight="1">
      <c r="A25" s="207"/>
      <c r="B25" s="212"/>
      <c r="C25" s="214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12"/>
      <c r="V25" s="214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</row>
    <row r="26" spans="1:53" ht="11.25" customHeight="1">
      <c r="A26" s="285" t="s">
        <v>315</v>
      </c>
      <c r="B26" s="283"/>
      <c r="C26" s="284"/>
      <c r="D26" s="283"/>
      <c r="E26" s="283"/>
      <c r="F26" s="283"/>
      <c r="G26" s="283"/>
      <c r="H26" s="283"/>
      <c r="I26" s="283"/>
      <c r="J26" s="283"/>
      <c r="K26" s="212"/>
      <c r="L26" s="283"/>
      <c r="M26" s="283"/>
      <c r="N26" s="283"/>
      <c r="O26" s="283"/>
      <c r="P26" s="283" t="s">
        <v>312</v>
      </c>
      <c r="Q26" s="283" t="s">
        <v>312</v>
      </c>
      <c r="R26" s="283" t="s">
        <v>312</v>
      </c>
      <c r="S26" s="283" t="s">
        <v>310</v>
      </c>
      <c r="T26" s="213" t="s">
        <v>310</v>
      </c>
      <c r="U26" s="283" t="s">
        <v>316</v>
      </c>
      <c r="V26" s="284" t="s">
        <v>316</v>
      </c>
      <c r="W26" s="283"/>
      <c r="X26" s="283"/>
      <c r="Y26" s="283"/>
      <c r="Z26" s="283"/>
      <c r="AA26" s="212" t="s">
        <v>310</v>
      </c>
      <c r="AB26" s="212"/>
      <c r="AC26" s="283"/>
      <c r="AD26" s="283"/>
      <c r="AE26" s="283"/>
      <c r="AF26" s="283"/>
      <c r="AG26" s="283"/>
      <c r="AH26" s="283"/>
      <c r="AI26" s="283"/>
      <c r="AJ26" s="212"/>
      <c r="AK26" s="212"/>
      <c r="AL26" s="283" t="s">
        <v>312</v>
      </c>
      <c r="AM26" s="283" t="s">
        <v>312</v>
      </c>
      <c r="AN26" s="283" t="s">
        <v>312</v>
      </c>
      <c r="AO26" s="260"/>
      <c r="AP26" s="212"/>
      <c r="AQ26" s="283"/>
      <c r="AR26" s="283" t="s">
        <v>313</v>
      </c>
      <c r="AS26" s="283" t="s">
        <v>313</v>
      </c>
      <c r="AT26" s="283" t="s">
        <v>313</v>
      </c>
      <c r="AU26" s="283" t="s">
        <v>313</v>
      </c>
      <c r="AV26" s="283" t="s">
        <v>313</v>
      </c>
      <c r="AW26" s="283" t="s">
        <v>313</v>
      </c>
      <c r="AX26" s="283" t="s">
        <v>313</v>
      </c>
      <c r="AY26" s="283" t="s">
        <v>313</v>
      </c>
      <c r="AZ26" s="283" t="s">
        <v>313</v>
      </c>
      <c r="BA26" s="283" t="s">
        <v>313</v>
      </c>
    </row>
    <row r="27" spans="1:53" ht="11.25" customHeight="1">
      <c r="A27" s="285"/>
      <c r="B27" s="283"/>
      <c r="C27" s="284"/>
      <c r="D27" s="283"/>
      <c r="E27" s="283"/>
      <c r="F27" s="283"/>
      <c r="G27" s="283"/>
      <c r="H27" s="283"/>
      <c r="I27" s="283"/>
      <c r="J27" s="283"/>
      <c r="K27" s="212" t="s">
        <v>310</v>
      </c>
      <c r="L27" s="283"/>
      <c r="M27" s="283"/>
      <c r="N27" s="283"/>
      <c r="O27" s="283"/>
      <c r="P27" s="283"/>
      <c r="Q27" s="283"/>
      <c r="R27" s="283"/>
      <c r="S27" s="283"/>
      <c r="T27" s="213"/>
      <c r="U27" s="283"/>
      <c r="V27" s="284"/>
      <c r="W27" s="283"/>
      <c r="X27" s="283"/>
      <c r="Y27" s="283"/>
      <c r="Z27" s="283"/>
      <c r="AA27" s="212"/>
      <c r="AB27" s="212"/>
      <c r="AC27" s="283"/>
      <c r="AD27" s="283"/>
      <c r="AE27" s="283"/>
      <c r="AF27" s="283"/>
      <c r="AG27" s="283"/>
      <c r="AH27" s="283"/>
      <c r="AI27" s="283"/>
      <c r="AJ27" s="212"/>
      <c r="AK27" s="212"/>
      <c r="AL27" s="283"/>
      <c r="AM27" s="283"/>
      <c r="AN27" s="283"/>
      <c r="AO27" s="261"/>
      <c r="AP27" s="212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</row>
    <row r="28" spans="1:53" ht="11.25" customHeight="1">
      <c r="A28" s="285"/>
      <c r="B28" s="283"/>
      <c r="C28" s="284"/>
      <c r="D28" s="283"/>
      <c r="E28" s="283"/>
      <c r="F28" s="283"/>
      <c r="G28" s="283"/>
      <c r="H28" s="283"/>
      <c r="I28" s="283"/>
      <c r="J28" s="283"/>
      <c r="K28" s="212"/>
      <c r="L28" s="283"/>
      <c r="M28" s="283"/>
      <c r="N28" s="283"/>
      <c r="O28" s="283"/>
      <c r="P28" s="283"/>
      <c r="Q28" s="283"/>
      <c r="R28" s="283"/>
      <c r="S28" s="283"/>
      <c r="T28" s="213"/>
      <c r="U28" s="283"/>
      <c r="V28" s="284"/>
      <c r="W28" s="283"/>
      <c r="X28" s="283"/>
      <c r="Y28" s="283"/>
      <c r="Z28" s="283"/>
      <c r="AA28" s="212"/>
      <c r="AB28" s="212"/>
      <c r="AC28" s="283"/>
      <c r="AD28" s="283"/>
      <c r="AE28" s="283"/>
      <c r="AF28" s="283"/>
      <c r="AG28" s="283"/>
      <c r="AH28" s="283"/>
      <c r="AI28" s="283"/>
      <c r="AJ28" s="212"/>
      <c r="AK28" s="212"/>
      <c r="AL28" s="283"/>
      <c r="AM28" s="283"/>
      <c r="AN28" s="283"/>
      <c r="AO28" s="261"/>
      <c r="AP28" s="212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</row>
    <row r="29" spans="1:53" ht="11.25" customHeight="1">
      <c r="A29" s="285"/>
      <c r="B29" s="283"/>
      <c r="C29" s="284"/>
      <c r="D29" s="283"/>
      <c r="E29" s="283"/>
      <c r="F29" s="283"/>
      <c r="G29" s="283"/>
      <c r="H29" s="283"/>
      <c r="I29" s="283"/>
      <c r="J29" s="283"/>
      <c r="K29" s="212"/>
      <c r="L29" s="283"/>
      <c r="M29" s="283"/>
      <c r="N29" s="283"/>
      <c r="O29" s="283"/>
      <c r="P29" s="283"/>
      <c r="Q29" s="283"/>
      <c r="R29" s="283"/>
      <c r="S29" s="283"/>
      <c r="T29" s="213"/>
      <c r="U29" s="283"/>
      <c r="V29" s="284"/>
      <c r="W29" s="283"/>
      <c r="X29" s="283"/>
      <c r="Y29" s="283"/>
      <c r="Z29" s="283"/>
      <c r="AA29" s="212"/>
      <c r="AB29" s="212"/>
      <c r="AC29" s="283"/>
      <c r="AD29" s="283"/>
      <c r="AE29" s="283"/>
      <c r="AF29" s="283"/>
      <c r="AG29" s="283"/>
      <c r="AH29" s="283"/>
      <c r="AI29" s="283"/>
      <c r="AJ29" s="212" t="s">
        <v>310</v>
      </c>
      <c r="AK29" s="212"/>
      <c r="AL29" s="283"/>
      <c r="AM29" s="283"/>
      <c r="AN29" s="283"/>
      <c r="AO29" s="261"/>
      <c r="AP29" s="212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</row>
    <row r="30" spans="1:53" ht="11.25" customHeight="1">
      <c r="A30" s="285"/>
      <c r="B30" s="283"/>
      <c r="C30" s="284"/>
      <c r="D30" s="283"/>
      <c r="E30" s="283"/>
      <c r="F30" s="283"/>
      <c r="G30" s="283"/>
      <c r="H30" s="283"/>
      <c r="I30" s="283"/>
      <c r="J30" s="283"/>
      <c r="K30" s="212"/>
      <c r="L30" s="283"/>
      <c r="M30" s="283"/>
      <c r="N30" s="283"/>
      <c r="O30" s="283"/>
      <c r="P30" s="283"/>
      <c r="Q30" s="283"/>
      <c r="R30" s="283"/>
      <c r="S30" s="283"/>
      <c r="T30" s="213"/>
      <c r="U30" s="283"/>
      <c r="V30" s="284"/>
      <c r="W30" s="283"/>
      <c r="X30" s="283"/>
      <c r="Y30" s="283"/>
      <c r="Z30" s="283"/>
      <c r="AA30" s="212"/>
      <c r="AB30" s="212"/>
      <c r="AC30" s="283"/>
      <c r="AD30" s="283"/>
      <c r="AE30" s="283"/>
      <c r="AF30" s="283"/>
      <c r="AG30" s="283"/>
      <c r="AH30" s="283"/>
      <c r="AI30" s="283"/>
      <c r="AJ30" s="212"/>
      <c r="AK30" s="212" t="s">
        <v>310</v>
      </c>
      <c r="AL30" s="283"/>
      <c r="AM30" s="283"/>
      <c r="AN30" s="283"/>
      <c r="AO30" s="261"/>
      <c r="AP30" s="212" t="s">
        <v>310</v>
      </c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</row>
    <row r="31" spans="1:53" ht="11.25" customHeight="1">
      <c r="A31" s="285"/>
      <c r="B31" s="283"/>
      <c r="C31" s="284"/>
      <c r="D31" s="283"/>
      <c r="E31" s="283"/>
      <c r="F31" s="283"/>
      <c r="G31" s="283"/>
      <c r="H31" s="283"/>
      <c r="I31" s="283"/>
      <c r="J31" s="283"/>
      <c r="K31" s="212"/>
      <c r="L31" s="283"/>
      <c r="M31" s="283"/>
      <c r="N31" s="283"/>
      <c r="O31" s="283"/>
      <c r="P31" s="283"/>
      <c r="Q31" s="283"/>
      <c r="R31" s="283"/>
      <c r="S31" s="283"/>
      <c r="T31" s="213"/>
      <c r="U31" s="283"/>
      <c r="V31" s="284"/>
      <c r="W31" s="283"/>
      <c r="X31" s="283"/>
      <c r="Y31" s="283"/>
      <c r="Z31" s="283"/>
      <c r="AA31" s="212"/>
      <c r="AB31" s="212" t="s">
        <v>310</v>
      </c>
      <c r="AC31" s="283"/>
      <c r="AD31" s="283"/>
      <c r="AE31" s="283"/>
      <c r="AF31" s="283"/>
      <c r="AG31" s="283"/>
      <c r="AH31" s="283"/>
      <c r="AI31" s="283"/>
      <c r="AJ31" s="212"/>
      <c r="AK31" s="212"/>
      <c r="AL31" s="283"/>
      <c r="AM31" s="283"/>
      <c r="AN31" s="283"/>
      <c r="AO31" s="262"/>
      <c r="AP31" s="212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</row>
    <row r="32" spans="1:53" ht="1.5" customHeight="1">
      <c r="A32" s="207"/>
      <c r="B32" s="212"/>
      <c r="C32" s="214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3"/>
      <c r="U32" s="212"/>
      <c r="V32" s="214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</row>
    <row r="33" spans="1:53" ht="11.25" customHeight="1">
      <c r="A33" s="285" t="s">
        <v>317</v>
      </c>
      <c r="B33" s="283"/>
      <c r="C33" s="284"/>
      <c r="D33" s="283"/>
      <c r="E33" s="283"/>
      <c r="F33" s="283"/>
      <c r="G33" s="283"/>
      <c r="H33" s="283"/>
      <c r="I33" s="283"/>
      <c r="J33" s="283"/>
      <c r="K33" s="212"/>
      <c r="L33" s="283"/>
      <c r="M33" s="283"/>
      <c r="N33" s="283"/>
      <c r="O33" s="283"/>
      <c r="P33" s="283" t="s">
        <v>312</v>
      </c>
      <c r="Q33" s="283" t="s">
        <v>312</v>
      </c>
      <c r="R33" s="283" t="s">
        <v>312</v>
      </c>
      <c r="S33" s="283" t="s">
        <v>310</v>
      </c>
      <c r="T33" s="213" t="s">
        <v>310</v>
      </c>
      <c r="U33" s="283"/>
      <c r="V33" s="284"/>
      <c r="W33" s="283"/>
      <c r="X33" s="283"/>
      <c r="Y33" s="283"/>
      <c r="Z33" s="283"/>
      <c r="AA33" s="212" t="s">
        <v>310</v>
      </c>
      <c r="AB33" s="212"/>
      <c r="AC33" s="283"/>
      <c r="AD33" s="283"/>
      <c r="AE33" s="283"/>
      <c r="AF33" s="283"/>
      <c r="AG33" s="283"/>
      <c r="AH33" s="283"/>
      <c r="AI33" s="283"/>
      <c r="AJ33" s="212"/>
      <c r="AK33" s="212"/>
      <c r="AL33" s="283" t="s">
        <v>312</v>
      </c>
      <c r="AM33" s="283" t="s">
        <v>312</v>
      </c>
      <c r="AN33" s="283" t="s">
        <v>312</v>
      </c>
      <c r="AO33" s="260"/>
      <c r="AP33" s="212"/>
      <c r="AQ33" s="283"/>
      <c r="AR33" s="283" t="s">
        <v>313</v>
      </c>
      <c r="AS33" s="283" t="s">
        <v>313</v>
      </c>
      <c r="AT33" s="283" t="s">
        <v>313</v>
      </c>
      <c r="AU33" s="283" t="s">
        <v>313</v>
      </c>
      <c r="AV33" s="283" t="s">
        <v>313</v>
      </c>
      <c r="AW33" s="283" t="s">
        <v>313</v>
      </c>
      <c r="AX33" s="283" t="s">
        <v>313</v>
      </c>
      <c r="AY33" s="283" t="s">
        <v>313</v>
      </c>
      <c r="AZ33" s="283" t="s">
        <v>313</v>
      </c>
      <c r="BA33" s="283" t="s">
        <v>313</v>
      </c>
    </row>
    <row r="34" spans="1:53" ht="11.25" customHeight="1">
      <c r="A34" s="285"/>
      <c r="B34" s="283"/>
      <c r="C34" s="284"/>
      <c r="D34" s="283"/>
      <c r="E34" s="283"/>
      <c r="F34" s="283"/>
      <c r="G34" s="283"/>
      <c r="H34" s="283"/>
      <c r="I34" s="283"/>
      <c r="J34" s="283"/>
      <c r="K34" s="212" t="s">
        <v>310</v>
      </c>
      <c r="L34" s="283"/>
      <c r="M34" s="283"/>
      <c r="N34" s="283"/>
      <c r="O34" s="283"/>
      <c r="P34" s="283"/>
      <c r="Q34" s="283"/>
      <c r="R34" s="283"/>
      <c r="S34" s="283"/>
      <c r="T34" s="213"/>
      <c r="U34" s="283"/>
      <c r="V34" s="284"/>
      <c r="W34" s="283"/>
      <c r="X34" s="283"/>
      <c r="Y34" s="283"/>
      <c r="Z34" s="283"/>
      <c r="AA34" s="212"/>
      <c r="AB34" s="212"/>
      <c r="AC34" s="283"/>
      <c r="AD34" s="283"/>
      <c r="AE34" s="283"/>
      <c r="AF34" s="283"/>
      <c r="AG34" s="283"/>
      <c r="AH34" s="283"/>
      <c r="AI34" s="283"/>
      <c r="AJ34" s="212"/>
      <c r="AK34" s="212"/>
      <c r="AL34" s="283"/>
      <c r="AM34" s="283"/>
      <c r="AN34" s="283"/>
      <c r="AO34" s="261"/>
      <c r="AP34" s="212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</row>
    <row r="35" spans="1:53" ht="11.25" customHeight="1">
      <c r="A35" s="285"/>
      <c r="B35" s="283"/>
      <c r="C35" s="284"/>
      <c r="D35" s="283"/>
      <c r="E35" s="283"/>
      <c r="F35" s="283"/>
      <c r="G35" s="283"/>
      <c r="H35" s="283"/>
      <c r="I35" s="283"/>
      <c r="J35" s="283"/>
      <c r="K35" s="212"/>
      <c r="L35" s="283"/>
      <c r="M35" s="283"/>
      <c r="N35" s="283"/>
      <c r="O35" s="283"/>
      <c r="P35" s="283"/>
      <c r="Q35" s="283"/>
      <c r="R35" s="283"/>
      <c r="S35" s="283"/>
      <c r="T35" s="213"/>
      <c r="U35" s="283"/>
      <c r="V35" s="284"/>
      <c r="W35" s="283"/>
      <c r="X35" s="283"/>
      <c r="Y35" s="283"/>
      <c r="Z35" s="283"/>
      <c r="AA35" s="212"/>
      <c r="AB35" s="212"/>
      <c r="AC35" s="283"/>
      <c r="AD35" s="283"/>
      <c r="AE35" s="283"/>
      <c r="AF35" s="283"/>
      <c r="AG35" s="283"/>
      <c r="AH35" s="283"/>
      <c r="AI35" s="283"/>
      <c r="AJ35" s="212"/>
      <c r="AK35" s="212"/>
      <c r="AL35" s="283"/>
      <c r="AM35" s="283"/>
      <c r="AN35" s="283"/>
      <c r="AO35" s="261"/>
      <c r="AP35" s="21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</row>
    <row r="36" spans="1:53" ht="11.25" customHeight="1">
      <c r="A36" s="285"/>
      <c r="B36" s="283"/>
      <c r="C36" s="284"/>
      <c r="D36" s="283"/>
      <c r="E36" s="283"/>
      <c r="F36" s="283"/>
      <c r="G36" s="283"/>
      <c r="H36" s="283"/>
      <c r="I36" s="283"/>
      <c r="J36" s="283"/>
      <c r="K36" s="212"/>
      <c r="L36" s="283"/>
      <c r="M36" s="283"/>
      <c r="N36" s="283"/>
      <c r="O36" s="283"/>
      <c r="P36" s="283"/>
      <c r="Q36" s="283"/>
      <c r="R36" s="283"/>
      <c r="S36" s="283"/>
      <c r="T36" s="213"/>
      <c r="U36" s="283"/>
      <c r="V36" s="284"/>
      <c r="W36" s="283"/>
      <c r="X36" s="283"/>
      <c r="Y36" s="283"/>
      <c r="Z36" s="283"/>
      <c r="AA36" s="212"/>
      <c r="AB36" s="212"/>
      <c r="AC36" s="283"/>
      <c r="AD36" s="283"/>
      <c r="AE36" s="283"/>
      <c r="AF36" s="283"/>
      <c r="AG36" s="283"/>
      <c r="AH36" s="283"/>
      <c r="AI36" s="283"/>
      <c r="AJ36" s="212" t="s">
        <v>310</v>
      </c>
      <c r="AK36" s="212"/>
      <c r="AL36" s="283"/>
      <c r="AM36" s="283"/>
      <c r="AN36" s="283"/>
      <c r="AO36" s="261"/>
      <c r="AP36" s="21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</row>
    <row r="37" spans="1:53" ht="11.25" customHeight="1">
      <c r="A37" s="285"/>
      <c r="B37" s="283"/>
      <c r="C37" s="284"/>
      <c r="D37" s="283"/>
      <c r="E37" s="283"/>
      <c r="F37" s="283"/>
      <c r="G37" s="283"/>
      <c r="H37" s="283"/>
      <c r="I37" s="283"/>
      <c r="J37" s="283"/>
      <c r="K37" s="212"/>
      <c r="L37" s="283"/>
      <c r="M37" s="283"/>
      <c r="N37" s="283"/>
      <c r="O37" s="283"/>
      <c r="P37" s="283"/>
      <c r="Q37" s="283"/>
      <c r="R37" s="283"/>
      <c r="S37" s="283"/>
      <c r="T37" s="213"/>
      <c r="U37" s="283"/>
      <c r="V37" s="284"/>
      <c r="W37" s="283"/>
      <c r="X37" s="283"/>
      <c r="Y37" s="283"/>
      <c r="Z37" s="283"/>
      <c r="AA37" s="212"/>
      <c r="AB37" s="212"/>
      <c r="AC37" s="283"/>
      <c r="AD37" s="283"/>
      <c r="AE37" s="283"/>
      <c r="AF37" s="283"/>
      <c r="AG37" s="283"/>
      <c r="AH37" s="283"/>
      <c r="AI37" s="283"/>
      <c r="AJ37" s="212"/>
      <c r="AK37" s="212" t="s">
        <v>310</v>
      </c>
      <c r="AL37" s="283"/>
      <c r="AM37" s="283"/>
      <c r="AN37" s="283"/>
      <c r="AO37" s="261"/>
      <c r="AP37" s="212" t="s">
        <v>310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</row>
    <row r="38" spans="1:53" ht="11.25" customHeight="1">
      <c r="A38" s="285"/>
      <c r="B38" s="283"/>
      <c r="C38" s="284"/>
      <c r="D38" s="283"/>
      <c r="E38" s="283"/>
      <c r="F38" s="283"/>
      <c r="G38" s="283"/>
      <c r="H38" s="283"/>
      <c r="I38" s="283"/>
      <c r="J38" s="283"/>
      <c r="K38" s="212"/>
      <c r="L38" s="283"/>
      <c r="M38" s="283"/>
      <c r="N38" s="283"/>
      <c r="O38" s="283"/>
      <c r="P38" s="283"/>
      <c r="Q38" s="283"/>
      <c r="R38" s="283"/>
      <c r="S38" s="283"/>
      <c r="T38" s="213"/>
      <c r="U38" s="283"/>
      <c r="V38" s="284"/>
      <c r="W38" s="283"/>
      <c r="X38" s="283"/>
      <c r="Y38" s="283"/>
      <c r="Z38" s="283"/>
      <c r="AA38" s="212"/>
      <c r="AB38" s="212" t="s">
        <v>310</v>
      </c>
      <c r="AC38" s="283"/>
      <c r="AD38" s="283"/>
      <c r="AE38" s="283"/>
      <c r="AF38" s="283"/>
      <c r="AG38" s="283"/>
      <c r="AH38" s="283"/>
      <c r="AI38" s="283"/>
      <c r="AJ38" s="212"/>
      <c r="AK38" s="212"/>
      <c r="AL38" s="283"/>
      <c r="AM38" s="283"/>
      <c r="AN38" s="283"/>
      <c r="AO38" s="262"/>
      <c r="AP38" s="212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</row>
    <row r="39" spans="1:53" ht="1.5" customHeight="1">
      <c r="A39" s="207"/>
      <c r="B39" s="212"/>
      <c r="C39" s="214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3"/>
      <c r="U39" s="212"/>
      <c r="V39" s="214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</row>
    <row r="40" spans="1:53" ht="11.25" customHeight="1">
      <c r="A40" s="285" t="s">
        <v>318</v>
      </c>
      <c r="B40" s="283"/>
      <c r="C40" s="284"/>
      <c r="D40" s="283"/>
      <c r="E40" s="283"/>
      <c r="F40" s="283"/>
      <c r="G40" s="283"/>
      <c r="H40" s="283"/>
      <c r="I40" s="283"/>
      <c r="J40" s="283"/>
      <c r="K40" s="212"/>
      <c r="L40" s="283"/>
      <c r="M40" s="283"/>
      <c r="N40" s="283"/>
      <c r="O40" s="283"/>
      <c r="P40" s="283" t="s">
        <v>312</v>
      </c>
      <c r="Q40" s="283" t="s">
        <v>312</v>
      </c>
      <c r="R40" s="283" t="s">
        <v>312</v>
      </c>
      <c r="S40" s="283" t="s">
        <v>310</v>
      </c>
      <c r="T40" s="213" t="s">
        <v>310</v>
      </c>
      <c r="U40" s="283" t="s">
        <v>319</v>
      </c>
      <c r="V40" s="284" t="s">
        <v>319</v>
      </c>
      <c r="W40" s="283" t="s">
        <v>319</v>
      </c>
      <c r="X40" s="283" t="s">
        <v>319</v>
      </c>
      <c r="Y40" s="283" t="s">
        <v>319</v>
      </c>
      <c r="Z40" s="283" t="s">
        <v>319</v>
      </c>
      <c r="AA40" s="212" t="s">
        <v>310</v>
      </c>
      <c r="AB40" s="212"/>
      <c r="AC40" s="283"/>
      <c r="AD40" s="283"/>
      <c r="AE40" s="283"/>
      <c r="AF40" s="283"/>
      <c r="AG40" s="283"/>
      <c r="AH40" s="283"/>
      <c r="AI40" s="260" t="s">
        <v>312</v>
      </c>
      <c r="AJ40" s="212" t="s">
        <v>312</v>
      </c>
      <c r="AK40" s="212" t="s">
        <v>312</v>
      </c>
      <c r="AL40" s="260" t="s">
        <v>320</v>
      </c>
      <c r="AM40" s="283" t="s">
        <v>320</v>
      </c>
      <c r="AN40" s="283" t="s">
        <v>320</v>
      </c>
      <c r="AO40" s="283" t="s">
        <v>320</v>
      </c>
      <c r="AP40" s="212" t="s">
        <v>320</v>
      </c>
      <c r="AQ40" s="283" t="s">
        <v>320</v>
      </c>
      <c r="AR40" s="283" t="s">
        <v>313</v>
      </c>
      <c r="AS40" s="283" t="s">
        <v>313</v>
      </c>
      <c r="AT40" s="283" t="s">
        <v>313</v>
      </c>
      <c r="AU40" s="283" t="s">
        <v>313</v>
      </c>
      <c r="AV40" s="283" t="s">
        <v>313</v>
      </c>
      <c r="AW40" s="283" t="s">
        <v>313</v>
      </c>
      <c r="AX40" s="283" t="s">
        <v>313</v>
      </c>
      <c r="AY40" s="283" t="s">
        <v>313</v>
      </c>
      <c r="AZ40" s="283" t="s">
        <v>313</v>
      </c>
      <c r="BA40" s="283" t="s">
        <v>313</v>
      </c>
    </row>
    <row r="41" spans="1:53" ht="11.25" customHeight="1">
      <c r="A41" s="285"/>
      <c r="B41" s="283"/>
      <c r="C41" s="284"/>
      <c r="D41" s="283"/>
      <c r="E41" s="283"/>
      <c r="F41" s="283"/>
      <c r="G41" s="283"/>
      <c r="H41" s="283"/>
      <c r="I41" s="283"/>
      <c r="J41" s="283"/>
      <c r="K41" s="212" t="s">
        <v>310</v>
      </c>
      <c r="L41" s="283"/>
      <c r="M41" s="283"/>
      <c r="N41" s="283"/>
      <c r="O41" s="283"/>
      <c r="P41" s="283"/>
      <c r="Q41" s="283"/>
      <c r="R41" s="283"/>
      <c r="S41" s="283"/>
      <c r="T41" s="213"/>
      <c r="U41" s="283"/>
      <c r="V41" s="284"/>
      <c r="W41" s="283"/>
      <c r="X41" s="283"/>
      <c r="Y41" s="283"/>
      <c r="Z41" s="283"/>
      <c r="AA41" s="212"/>
      <c r="AB41" s="212"/>
      <c r="AC41" s="283"/>
      <c r="AD41" s="283"/>
      <c r="AE41" s="283"/>
      <c r="AF41" s="283"/>
      <c r="AG41" s="283"/>
      <c r="AH41" s="283"/>
      <c r="AI41" s="261"/>
      <c r="AJ41" s="212" t="s">
        <v>312</v>
      </c>
      <c r="AK41" s="212" t="s">
        <v>312</v>
      </c>
      <c r="AL41" s="261"/>
      <c r="AM41" s="283"/>
      <c r="AN41" s="283"/>
      <c r="AO41" s="283"/>
      <c r="AP41" s="212" t="s">
        <v>320</v>
      </c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</row>
    <row r="42" spans="1:53" ht="11.25" customHeight="1">
      <c r="A42" s="285"/>
      <c r="B42" s="283"/>
      <c r="C42" s="284"/>
      <c r="D42" s="283"/>
      <c r="E42" s="283"/>
      <c r="F42" s="283"/>
      <c r="G42" s="283"/>
      <c r="H42" s="283"/>
      <c r="I42" s="283"/>
      <c r="J42" s="283"/>
      <c r="K42" s="212"/>
      <c r="L42" s="283"/>
      <c r="M42" s="283"/>
      <c r="N42" s="283"/>
      <c r="O42" s="283"/>
      <c r="P42" s="283"/>
      <c r="Q42" s="283"/>
      <c r="R42" s="283"/>
      <c r="S42" s="283"/>
      <c r="T42" s="213"/>
      <c r="U42" s="283"/>
      <c r="V42" s="284"/>
      <c r="W42" s="283"/>
      <c r="X42" s="283"/>
      <c r="Y42" s="283"/>
      <c r="Z42" s="283"/>
      <c r="AA42" s="212"/>
      <c r="AB42" s="212"/>
      <c r="AC42" s="283"/>
      <c r="AD42" s="283"/>
      <c r="AE42" s="283"/>
      <c r="AF42" s="283"/>
      <c r="AG42" s="283"/>
      <c r="AH42" s="283"/>
      <c r="AI42" s="261"/>
      <c r="AJ42" s="212" t="s">
        <v>312</v>
      </c>
      <c r="AK42" s="212" t="s">
        <v>312</v>
      </c>
      <c r="AL42" s="261"/>
      <c r="AM42" s="283"/>
      <c r="AN42" s="283"/>
      <c r="AO42" s="283"/>
      <c r="AP42" s="212" t="s">
        <v>320</v>
      </c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</row>
    <row r="43" spans="1:53" ht="11.25" customHeight="1">
      <c r="A43" s="285"/>
      <c r="B43" s="283"/>
      <c r="C43" s="284"/>
      <c r="D43" s="283"/>
      <c r="E43" s="283"/>
      <c r="F43" s="283"/>
      <c r="G43" s="283"/>
      <c r="H43" s="283"/>
      <c r="I43" s="283"/>
      <c r="J43" s="283"/>
      <c r="K43" s="212"/>
      <c r="L43" s="283"/>
      <c r="M43" s="283"/>
      <c r="N43" s="283"/>
      <c r="O43" s="283"/>
      <c r="P43" s="283"/>
      <c r="Q43" s="283"/>
      <c r="R43" s="283"/>
      <c r="S43" s="283"/>
      <c r="T43" s="213"/>
      <c r="U43" s="283"/>
      <c r="V43" s="284"/>
      <c r="W43" s="283"/>
      <c r="X43" s="283"/>
      <c r="Y43" s="283"/>
      <c r="Z43" s="283"/>
      <c r="AA43" s="212"/>
      <c r="AB43" s="212"/>
      <c r="AC43" s="283"/>
      <c r="AD43" s="283"/>
      <c r="AE43" s="283"/>
      <c r="AF43" s="283"/>
      <c r="AG43" s="283"/>
      <c r="AH43" s="283"/>
      <c r="AI43" s="261"/>
      <c r="AJ43" s="212" t="s">
        <v>310</v>
      </c>
      <c r="AK43" s="212" t="s">
        <v>312</v>
      </c>
      <c r="AL43" s="261"/>
      <c r="AM43" s="283"/>
      <c r="AN43" s="283"/>
      <c r="AO43" s="283"/>
      <c r="AP43" s="212" t="s">
        <v>320</v>
      </c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</row>
    <row r="44" spans="1:53" ht="11.25" customHeight="1">
      <c r="A44" s="285"/>
      <c r="B44" s="283"/>
      <c r="C44" s="284"/>
      <c r="D44" s="283"/>
      <c r="E44" s="283"/>
      <c r="F44" s="283"/>
      <c r="G44" s="283"/>
      <c r="H44" s="283"/>
      <c r="I44" s="283"/>
      <c r="J44" s="283"/>
      <c r="K44" s="212"/>
      <c r="L44" s="283"/>
      <c r="M44" s="283"/>
      <c r="N44" s="283"/>
      <c r="O44" s="283"/>
      <c r="P44" s="283"/>
      <c r="Q44" s="283"/>
      <c r="R44" s="283"/>
      <c r="S44" s="283"/>
      <c r="T44" s="213"/>
      <c r="U44" s="283"/>
      <c r="V44" s="284"/>
      <c r="W44" s="283"/>
      <c r="X44" s="283"/>
      <c r="Y44" s="283"/>
      <c r="Z44" s="283"/>
      <c r="AA44" s="212"/>
      <c r="AB44" s="212"/>
      <c r="AC44" s="283"/>
      <c r="AD44" s="283"/>
      <c r="AE44" s="283"/>
      <c r="AF44" s="283"/>
      <c r="AG44" s="283"/>
      <c r="AH44" s="283"/>
      <c r="AI44" s="261"/>
      <c r="AJ44" s="212" t="s">
        <v>312</v>
      </c>
      <c r="AK44" s="212" t="s">
        <v>310</v>
      </c>
      <c r="AL44" s="261"/>
      <c r="AM44" s="283"/>
      <c r="AN44" s="283"/>
      <c r="AO44" s="283"/>
      <c r="AP44" s="212" t="s">
        <v>310</v>
      </c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</row>
    <row r="45" spans="1:53" ht="11.25" customHeight="1">
      <c r="A45" s="285"/>
      <c r="B45" s="283"/>
      <c r="C45" s="284"/>
      <c r="D45" s="283"/>
      <c r="E45" s="283"/>
      <c r="F45" s="283"/>
      <c r="G45" s="283"/>
      <c r="H45" s="283"/>
      <c r="I45" s="283"/>
      <c r="J45" s="283"/>
      <c r="K45" s="212"/>
      <c r="L45" s="283"/>
      <c r="M45" s="283"/>
      <c r="N45" s="283"/>
      <c r="O45" s="283"/>
      <c r="P45" s="283"/>
      <c r="Q45" s="283"/>
      <c r="R45" s="283"/>
      <c r="S45" s="283"/>
      <c r="T45" s="213"/>
      <c r="U45" s="283"/>
      <c r="V45" s="284"/>
      <c r="W45" s="283"/>
      <c r="X45" s="283"/>
      <c r="Y45" s="283"/>
      <c r="Z45" s="283"/>
      <c r="AA45" s="212"/>
      <c r="AB45" s="212" t="s">
        <v>310</v>
      </c>
      <c r="AC45" s="283"/>
      <c r="AD45" s="283"/>
      <c r="AE45" s="283"/>
      <c r="AF45" s="283"/>
      <c r="AG45" s="283"/>
      <c r="AH45" s="283"/>
      <c r="AI45" s="262"/>
      <c r="AJ45" s="212" t="s">
        <v>312</v>
      </c>
      <c r="AK45" s="212" t="s">
        <v>320</v>
      </c>
      <c r="AL45" s="262"/>
      <c r="AM45" s="283"/>
      <c r="AN45" s="283"/>
      <c r="AO45" s="283"/>
      <c r="AP45" s="212" t="s">
        <v>320</v>
      </c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</row>
    <row r="46" spans="1:53" ht="14.25" hidden="1" customHeight="1">
      <c r="A46" s="123"/>
      <c r="B46" s="209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209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</row>
    <row r="47" spans="1:53" ht="14.25" hidden="1" customHeight="1">
      <c r="A47" s="282" t="s">
        <v>321</v>
      </c>
      <c r="B47" s="281" t="s">
        <v>310</v>
      </c>
      <c r="C47" s="281" t="s">
        <v>310</v>
      </c>
      <c r="D47" s="281" t="s">
        <v>310</v>
      </c>
      <c r="E47" s="281" t="s">
        <v>310</v>
      </c>
      <c r="F47" s="281" t="s">
        <v>310</v>
      </c>
      <c r="G47" s="281" t="s">
        <v>310</v>
      </c>
      <c r="H47" s="281" t="s">
        <v>310</v>
      </c>
      <c r="I47" s="281" t="s">
        <v>310</v>
      </c>
      <c r="J47" s="281" t="s">
        <v>310</v>
      </c>
      <c r="K47" s="281" t="s">
        <v>310</v>
      </c>
      <c r="L47" s="281" t="s">
        <v>310</v>
      </c>
      <c r="M47" s="281" t="s">
        <v>310</v>
      </c>
      <c r="N47" s="281" t="s">
        <v>310</v>
      </c>
      <c r="O47" s="281" t="s">
        <v>310</v>
      </c>
      <c r="P47" s="281" t="s">
        <v>310</v>
      </c>
      <c r="Q47" s="281" t="s">
        <v>310</v>
      </c>
      <c r="R47" s="281" t="s">
        <v>310</v>
      </c>
      <c r="S47" s="281" t="s">
        <v>310</v>
      </c>
      <c r="T47" s="281" t="s">
        <v>310</v>
      </c>
      <c r="U47" s="281" t="s">
        <v>310</v>
      </c>
      <c r="V47" s="281" t="s">
        <v>310</v>
      </c>
      <c r="W47" s="281" t="s">
        <v>310</v>
      </c>
      <c r="X47" s="281" t="s">
        <v>310</v>
      </c>
      <c r="Y47" s="281" t="s">
        <v>310</v>
      </c>
      <c r="Z47" s="281" t="s">
        <v>310</v>
      </c>
      <c r="AA47" s="281" t="s">
        <v>310</v>
      </c>
      <c r="AB47" s="281" t="s">
        <v>310</v>
      </c>
      <c r="AC47" s="281" t="s">
        <v>310</v>
      </c>
      <c r="AD47" s="281" t="s">
        <v>310</v>
      </c>
      <c r="AE47" s="281" t="s">
        <v>310</v>
      </c>
      <c r="AF47" s="281" t="s">
        <v>310</v>
      </c>
      <c r="AG47" s="281" t="s">
        <v>310</v>
      </c>
      <c r="AH47" s="281" t="s">
        <v>310</v>
      </c>
      <c r="AI47" s="281" t="s">
        <v>310</v>
      </c>
      <c r="AJ47" s="281" t="s">
        <v>310</v>
      </c>
      <c r="AK47" s="281" t="s">
        <v>310</v>
      </c>
      <c r="AL47" s="281" t="s">
        <v>310</v>
      </c>
      <c r="AM47" s="281" t="s">
        <v>310</v>
      </c>
      <c r="AN47" s="281" t="s">
        <v>310</v>
      </c>
      <c r="AO47" s="281" t="s">
        <v>310</v>
      </c>
      <c r="AP47" s="281" t="s">
        <v>310</v>
      </c>
      <c r="AQ47" s="281" t="s">
        <v>310</v>
      </c>
      <c r="AR47" s="281" t="s">
        <v>310</v>
      </c>
      <c r="AS47" s="281" t="s">
        <v>310</v>
      </c>
      <c r="AT47" s="281" t="s">
        <v>310</v>
      </c>
      <c r="AU47" s="281" t="s">
        <v>310</v>
      </c>
      <c r="AV47" s="281" t="s">
        <v>310</v>
      </c>
      <c r="AW47" s="281" t="s">
        <v>310</v>
      </c>
      <c r="AX47" s="281" t="s">
        <v>310</v>
      </c>
      <c r="AY47" s="281" t="s">
        <v>310</v>
      </c>
      <c r="AZ47" s="281" t="s">
        <v>310</v>
      </c>
      <c r="BA47" s="281" t="s">
        <v>310</v>
      </c>
    </row>
    <row r="48" spans="1:53" ht="14.25" hidden="1" customHeight="1">
      <c r="A48" s="282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</row>
    <row r="49" spans="1:53" ht="14.25" hidden="1" customHeight="1">
      <c r="A49" s="282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</row>
    <row r="50" spans="1:53" ht="14.25" hidden="1" customHeight="1">
      <c r="A50" s="282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</row>
    <row r="51" spans="1:53" ht="14.25" hidden="1" customHeight="1">
      <c r="A51" s="282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</row>
    <row r="52" spans="1:53" ht="14.25" hidden="1" customHeight="1">
      <c r="A52" s="282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</row>
    <row r="53" spans="1:53" ht="14.25" hidden="1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</row>
    <row r="54" spans="1:53" ht="14.25" hidden="1" customHeight="1">
      <c r="A54" s="282" t="s">
        <v>322</v>
      </c>
      <c r="B54" s="281" t="s">
        <v>310</v>
      </c>
      <c r="C54" s="281" t="s">
        <v>310</v>
      </c>
      <c r="D54" s="281" t="s">
        <v>310</v>
      </c>
      <c r="E54" s="281" t="s">
        <v>310</v>
      </c>
      <c r="F54" s="281" t="s">
        <v>310</v>
      </c>
      <c r="G54" s="281" t="s">
        <v>310</v>
      </c>
      <c r="H54" s="281" t="s">
        <v>310</v>
      </c>
      <c r="I54" s="281" t="s">
        <v>310</v>
      </c>
      <c r="J54" s="281" t="s">
        <v>310</v>
      </c>
      <c r="K54" s="281" t="s">
        <v>310</v>
      </c>
      <c r="L54" s="281" t="s">
        <v>310</v>
      </c>
      <c r="M54" s="281" t="s">
        <v>310</v>
      </c>
      <c r="N54" s="281" t="s">
        <v>310</v>
      </c>
      <c r="O54" s="281" t="s">
        <v>310</v>
      </c>
      <c r="P54" s="281" t="s">
        <v>310</v>
      </c>
      <c r="Q54" s="281" t="s">
        <v>310</v>
      </c>
      <c r="R54" s="281" t="s">
        <v>310</v>
      </c>
      <c r="S54" s="281" t="s">
        <v>310</v>
      </c>
      <c r="T54" s="281" t="s">
        <v>310</v>
      </c>
      <c r="U54" s="281" t="s">
        <v>310</v>
      </c>
      <c r="V54" s="281" t="s">
        <v>310</v>
      </c>
      <c r="W54" s="281" t="s">
        <v>310</v>
      </c>
      <c r="X54" s="281" t="s">
        <v>310</v>
      </c>
      <c r="Y54" s="281" t="s">
        <v>310</v>
      </c>
      <c r="Z54" s="281" t="s">
        <v>310</v>
      </c>
      <c r="AA54" s="281" t="s">
        <v>310</v>
      </c>
      <c r="AB54" s="281" t="s">
        <v>310</v>
      </c>
      <c r="AC54" s="281" t="s">
        <v>310</v>
      </c>
      <c r="AD54" s="281" t="s">
        <v>310</v>
      </c>
      <c r="AE54" s="281" t="s">
        <v>310</v>
      </c>
      <c r="AF54" s="281" t="s">
        <v>310</v>
      </c>
      <c r="AG54" s="281" t="s">
        <v>310</v>
      </c>
      <c r="AH54" s="281" t="s">
        <v>310</v>
      </c>
      <c r="AI54" s="281" t="s">
        <v>310</v>
      </c>
      <c r="AJ54" s="281" t="s">
        <v>310</v>
      </c>
      <c r="AK54" s="281" t="s">
        <v>310</v>
      </c>
      <c r="AL54" s="281" t="s">
        <v>310</v>
      </c>
      <c r="AM54" s="281" t="s">
        <v>310</v>
      </c>
      <c r="AN54" s="281" t="s">
        <v>310</v>
      </c>
      <c r="AO54" s="281" t="s">
        <v>310</v>
      </c>
      <c r="AP54" s="281" t="s">
        <v>310</v>
      </c>
      <c r="AQ54" s="281" t="s">
        <v>310</v>
      </c>
      <c r="AR54" s="281" t="s">
        <v>310</v>
      </c>
      <c r="AS54" s="281" t="s">
        <v>310</v>
      </c>
      <c r="AT54" s="281" t="s">
        <v>310</v>
      </c>
      <c r="AU54" s="281" t="s">
        <v>310</v>
      </c>
      <c r="AV54" s="281" t="s">
        <v>310</v>
      </c>
      <c r="AW54" s="281" t="s">
        <v>310</v>
      </c>
      <c r="AX54" s="281" t="s">
        <v>310</v>
      </c>
      <c r="AY54" s="281" t="s">
        <v>310</v>
      </c>
      <c r="AZ54" s="281" t="s">
        <v>310</v>
      </c>
      <c r="BA54" s="281" t="s">
        <v>310</v>
      </c>
    </row>
    <row r="55" spans="1:53" ht="14.25" hidden="1" customHeight="1">
      <c r="A55" s="282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</row>
    <row r="56" spans="1:53" ht="14.25" hidden="1" customHeight="1">
      <c r="A56" s="282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</row>
    <row r="57" spans="1:53" ht="14.25" hidden="1" customHeight="1">
      <c r="A57" s="282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</row>
    <row r="58" spans="1:53" ht="14.25" hidden="1" customHeight="1">
      <c r="A58" s="282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</row>
    <row r="59" spans="1:53" ht="14.25" hidden="1" customHeight="1">
      <c r="A59" s="282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</row>
    <row r="60" spans="1:53" ht="30" customHeight="1">
      <c r="A60" s="279" t="s">
        <v>363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</row>
    <row r="61" spans="1:53" ht="17.25" customHeight="1">
      <c r="A61" s="126"/>
      <c r="B61" s="268" t="s">
        <v>323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70"/>
      <c r="AA61" s="277"/>
      <c r="AB61" s="266"/>
      <c r="AC61" s="266"/>
      <c r="AD61" s="266"/>
      <c r="AE61" s="267"/>
      <c r="AF61" s="267"/>
      <c r="AG61" s="266"/>
      <c r="AH61" s="266"/>
      <c r="AI61" s="266"/>
      <c r="AJ61" s="266"/>
      <c r="AK61" s="267"/>
      <c r="AL61" s="267"/>
      <c r="AM61" s="266"/>
      <c r="AN61" s="266"/>
      <c r="AO61" s="266"/>
      <c r="AP61" s="266"/>
      <c r="AQ61" s="267"/>
      <c r="AR61" s="267"/>
      <c r="AS61" s="275"/>
      <c r="AT61" s="276"/>
      <c r="AU61" s="125"/>
      <c r="AV61" s="125"/>
      <c r="AW61" s="125"/>
      <c r="AX61" s="125"/>
      <c r="AY61" s="125"/>
      <c r="AZ61" s="125"/>
      <c r="BA61" s="125"/>
    </row>
    <row r="62" spans="1:53" ht="17.25" customHeight="1">
      <c r="A62" s="126" t="s">
        <v>312</v>
      </c>
      <c r="B62" s="268" t="s">
        <v>324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70"/>
      <c r="AA62" s="277"/>
      <c r="AB62" s="266"/>
      <c r="AC62" s="266"/>
      <c r="AD62" s="266"/>
      <c r="AE62" s="267"/>
      <c r="AF62" s="267"/>
      <c r="AG62" s="266"/>
      <c r="AH62" s="266"/>
      <c r="AI62" s="266"/>
      <c r="AJ62" s="266"/>
      <c r="AK62" s="267"/>
      <c r="AL62" s="267"/>
      <c r="AM62" s="266"/>
      <c r="AN62" s="266"/>
      <c r="AO62" s="266"/>
      <c r="AP62" s="266"/>
      <c r="AQ62" s="267"/>
      <c r="AR62" s="267"/>
      <c r="AS62" s="275"/>
      <c r="AT62" s="276"/>
      <c r="AU62" s="125"/>
      <c r="AV62" s="125"/>
      <c r="AW62" s="125"/>
      <c r="AX62" s="125"/>
      <c r="AY62" s="125"/>
      <c r="AZ62" s="125"/>
      <c r="BA62" s="125"/>
    </row>
    <row r="63" spans="1:53" ht="17.25" customHeight="1">
      <c r="A63" s="126" t="s">
        <v>316</v>
      </c>
      <c r="B63" s="268" t="s">
        <v>126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70"/>
      <c r="AA63" s="277"/>
      <c r="AB63" s="266"/>
      <c r="AC63" s="266"/>
      <c r="AD63" s="266"/>
      <c r="AE63" s="267"/>
      <c r="AF63" s="267"/>
      <c r="AG63" s="266"/>
      <c r="AH63" s="266"/>
      <c r="AI63" s="266"/>
      <c r="AJ63" s="266"/>
      <c r="AK63" s="267"/>
      <c r="AL63" s="267"/>
      <c r="AM63" s="266"/>
      <c r="AN63" s="266"/>
      <c r="AO63" s="266"/>
      <c r="AP63" s="266"/>
      <c r="AQ63" s="267"/>
      <c r="AR63" s="267"/>
      <c r="AS63" s="275"/>
      <c r="AT63" s="276"/>
      <c r="AU63" s="125"/>
      <c r="AV63" s="125"/>
      <c r="AW63" s="125"/>
      <c r="AX63" s="125"/>
      <c r="AY63" s="125"/>
      <c r="AZ63" s="125"/>
      <c r="BA63" s="125"/>
    </row>
    <row r="64" spans="1:53" ht="14.25" hidden="1" customHeight="1">
      <c r="A64" s="127"/>
      <c r="B64" s="271" t="s">
        <v>325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2"/>
      <c r="P64" s="272"/>
      <c r="Q64" s="272"/>
      <c r="R64" s="272"/>
      <c r="S64" s="273"/>
      <c r="T64" s="273"/>
      <c r="U64" s="272"/>
      <c r="V64" s="272"/>
      <c r="W64" s="272"/>
      <c r="X64" s="272"/>
      <c r="Y64" s="273"/>
      <c r="Z64" s="273"/>
      <c r="AA64" s="277"/>
      <c r="AB64" s="266"/>
      <c r="AC64" s="266"/>
      <c r="AD64" s="266"/>
      <c r="AE64" s="267"/>
      <c r="AF64" s="267"/>
      <c r="AG64" s="266"/>
      <c r="AH64" s="266"/>
      <c r="AI64" s="266"/>
      <c r="AJ64" s="266"/>
      <c r="AK64" s="267"/>
      <c r="AL64" s="267"/>
      <c r="AM64" s="266"/>
      <c r="AN64" s="266"/>
      <c r="AO64" s="266"/>
      <c r="AP64" s="266"/>
      <c r="AQ64" s="267"/>
      <c r="AR64" s="267"/>
      <c r="AS64" s="275"/>
      <c r="AT64" s="276"/>
      <c r="AU64" s="125"/>
      <c r="AV64" s="125"/>
      <c r="AW64" s="125"/>
      <c r="AX64" s="125"/>
      <c r="AY64" s="125"/>
      <c r="AZ64" s="125"/>
      <c r="BA64" s="125"/>
    </row>
    <row r="65" spans="1:53" ht="14.25" hidden="1" customHeight="1">
      <c r="A65" s="126" t="s">
        <v>326</v>
      </c>
      <c r="B65" s="271" t="s">
        <v>133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2"/>
      <c r="P65" s="272"/>
      <c r="Q65" s="272"/>
      <c r="R65" s="272"/>
      <c r="S65" s="273"/>
      <c r="T65" s="273"/>
      <c r="U65" s="272"/>
      <c r="V65" s="272"/>
      <c r="W65" s="272"/>
      <c r="X65" s="272"/>
      <c r="Y65" s="273"/>
      <c r="Z65" s="273"/>
      <c r="AA65" s="277"/>
      <c r="AB65" s="266"/>
      <c r="AC65" s="266"/>
      <c r="AD65" s="266"/>
      <c r="AE65" s="267"/>
      <c r="AF65" s="267"/>
      <c r="AG65" s="266"/>
      <c r="AH65" s="266"/>
      <c r="AI65" s="266"/>
      <c r="AJ65" s="266"/>
      <c r="AK65" s="267"/>
      <c r="AL65" s="267"/>
      <c r="AM65" s="266"/>
      <c r="AN65" s="266"/>
      <c r="AO65" s="266"/>
      <c r="AP65" s="266"/>
      <c r="AQ65" s="267"/>
      <c r="AR65" s="267"/>
      <c r="AS65" s="275"/>
      <c r="AT65" s="276"/>
      <c r="AU65" s="125"/>
      <c r="AV65" s="125"/>
      <c r="AW65" s="125"/>
      <c r="AX65" s="125"/>
      <c r="AY65" s="125"/>
      <c r="AZ65" s="125"/>
      <c r="BA65" s="125"/>
    </row>
    <row r="66" spans="1:53" ht="14.25" hidden="1" customHeight="1">
      <c r="A66" s="127"/>
      <c r="B66" s="271" t="s">
        <v>327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2"/>
      <c r="P66" s="272"/>
      <c r="Q66" s="272"/>
      <c r="R66" s="272"/>
      <c r="S66" s="273"/>
      <c r="T66" s="273"/>
      <c r="U66" s="272"/>
      <c r="V66" s="272"/>
      <c r="W66" s="272"/>
      <c r="X66" s="272"/>
      <c r="Y66" s="273"/>
      <c r="Z66" s="273"/>
      <c r="AA66" s="277"/>
      <c r="AB66" s="266"/>
      <c r="AC66" s="266"/>
      <c r="AD66" s="266"/>
      <c r="AE66" s="267"/>
      <c r="AF66" s="267"/>
      <c r="AG66" s="266"/>
      <c r="AH66" s="266"/>
      <c r="AI66" s="266"/>
      <c r="AJ66" s="266"/>
      <c r="AK66" s="267"/>
      <c r="AL66" s="267"/>
      <c r="AM66" s="266"/>
      <c r="AN66" s="266"/>
      <c r="AO66" s="266"/>
      <c r="AP66" s="266"/>
      <c r="AQ66" s="267"/>
      <c r="AR66" s="267"/>
      <c r="AS66" s="275"/>
      <c r="AT66" s="276"/>
      <c r="AU66" s="125"/>
      <c r="AV66" s="125"/>
      <c r="AW66" s="125"/>
      <c r="AX66" s="125"/>
      <c r="AY66" s="125"/>
      <c r="AZ66" s="125"/>
      <c r="BA66" s="125"/>
    </row>
    <row r="67" spans="1:53" ht="17.25" customHeight="1">
      <c r="A67" s="126" t="s">
        <v>319</v>
      </c>
      <c r="B67" s="268" t="s">
        <v>129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70"/>
      <c r="AA67" s="277"/>
      <c r="AB67" s="266"/>
      <c r="AC67" s="266"/>
      <c r="AD67" s="266"/>
      <c r="AE67" s="267"/>
      <c r="AF67" s="267"/>
      <c r="AG67" s="266"/>
      <c r="AH67" s="266"/>
      <c r="AI67" s="266"/>
      <c r="AJ67" s="266"/>
      <c r="AK67" s="267"/>
      <c r="AL67" s="267"/>
      <c r="AM67" s="266"/>
      <c r="AN67" s="266"/>
      <c r="AO67" s="266"/>
      <c r="AP67" s="266"/>
      <c r="AQ67" s="267"/>
      <c r="AR67" s="267"/>
      <c r="AS67" s="275"/>
      <c r="AT67" s="276"/>
      <c r="AU67" s="125"/>
      <c r="AV67" s="125"/>
      <c r="AW67" s="125"/>
      <c r="AX67" s="125"/>
      <c r="AY67" s="125"/>
      <c r="AZ67" s="125"/>
      <c r="BA67" s="125"/>
    </row>
    <row r="68" spans="1:53" ht="14.25" hidden="1" customHeight="1">
      <c r="A68" s="127"/>
      <c r="B68" s="271" t="s">
        <v>328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2"/>
      <c r="P68" s="272"/>
      <c r="Q68" s="272"/>
      <c r="R68" s="272"/>
      <c r="S68" s="273"/>
      <c r="T68" s="273"/>
      <c r="U68" s="272"/>
      <c r="V68" s="272"/>
      <c r="W68" s="272"/>
      <c r="X68" s="272"/>
      <c r="Y68" s="273"/>
      <c r="Z68" s="273"/>
      <c r="AA68" s="277"/>
      <c r="AB68" s="266"/>
      <c r="AC68" s="266"/>
      <c r="AD68" s="266"/>
      <c r="AE68" s="267"/>
      <c r="AF68" s="267"/>
      <c r="AG68" s="266"/>
      <c r="AH68" s="266"/>
      <c r="AI68" s="266"/>
      <c r="AJ68" s="266"/>
      <c r="AK68" s="267"/>
      <c r="AL68" s="267"/>
      <c r="AM68" s="266"/>
      <c r="AN68" s="266"/>
      <c r="AO68" s="266"/>
      <c r="AP68" s="266"/>
      <c r="AQ68" s="267"/>
      <c r="AR68" s="267"/>
      <c r="AS68" s="275"/>
      <c r="AT68" s="276"/>
      <c r="AU68" s="125"/>
      <c r="AV68" s="125"/>
      <c r="AW68" s="125"/>
      <c r="AX68" s="125"/>
      <c r="AY68" s="125"/>
      <c r="AZ68" s="125"/>
      <c r="BA68" s="125"/>
    </row>
    <row r="69" spans="1:53" ht="17.25" customHeight="1">
      <c r="A69" s="126" t="s">
        <v>320</v>
      </c>
      <c r="B69" s="268" t="s">
        <v>329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70"/>
      <c r="AA69" s="277"/>
      <c r="AB69" s="266"/>
      <c r="AC69" s="266"/>
      <c r="AD69" s="266"/>
      <c r="AE69" s="267"/>
      <c r="AF69" s="267"/>
      <c r="AG69" s="266"/>
      <c r="AH69" s="266"/>
      <c r="AI69" s="266"/>
      <c r="AJ69" s="266"/>
      <c r="AK69" s="267"/>
      <c r="AL69" s="267"/>
      <c r="AM69" s="266"/>
      <c r="AN69" s="266"/>
      <c r="AO69" s="266"/>
      <c r="AP69" s="266"/>
      <c r="AQ69" s="267"/>
      <c r="AR69" s="267"/>
      <c r="AS69" s="275"/>
      <c r="AT69" s="276"/>
      <c r="AU69" s="125"/>
      <c r="AV69" s="125"/>
      <c r="AW69" s="125"/>
      <c r="AX69" s="125"/>
      <c r="AY69" s="125"/>
      <c r="AZ69" s="125"/>
      <c r="BA69" s="125"/>
    </row>
    <row r="70" spans="1:53" ht="17.25" customHeight="1">
      <c r="A70" s="126" t="s">
        <v>313</v>
      </c>
      <c r="B70" s="268" t="s">
        <v>330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70"/>
      <c r="AA70" s="277"/>
      <c r="AB70" s="266"/>
      <c r="AC70" s="266"/>
      <c r="AD70" s="266"/>
      <c r="AE70" s="267"/>
      <c r="AF70" s="267"/>
      <c r="AG70" s="266"/>
      <c r="AH70" s="266"/>
      <c r="AI70" s="266"/>
      <c r="AJ70" s="266"/>
      <c r="AK70" s="267"/>
      <c r="AL70" s="267"/>
      <c r="AM70" s="266"/>
      <c r="AN70" s="266"/>
      <c r="AO70" s="266"/>
      <c r="AP70" s="266"/>
      <c r="AQ70" s="267"/>
      <c r="AR70" s="267"/>
      <c r="AS70" s="275"/>
      <c r="AT70" s="276"/>
      <c r="AU70" s="125"/>
      <c r="AV70" s="125"/>
      <c r="AW70" s="125"/>
      <c r="AX70" s="125"/>
      <c r="AY70" s="125"/>
      <c r="AZ70" s="125"/>
      <c r="BA70" s="125"/>
    </row>
    <row r="71" spans="1:53" ht="14.25" hidden="1" customHeight="1">
      <c r="A71" s="126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72"/>
      <c r="P71" s="272"/>
      <c r="Q71" s="272"/>
      <c r="R71" s="272"/>
      <c r="S71" s="278"/>
      <c r="T71" s="278"/>
      <c r="U71" s="272"/>
      <c r="V71" s="272"/>
      <c r="W71" s="272"/>
      <c r="X71" s="272"/>
      <c r="Y71" s="278"/>
      <c r="Z71" s="278"/>
      <c r="AA71" s="277"/>
      <c r="AB71" s="266"/>
      <c r="AC71" s="266"/>
      <c r="AD71" s="266"/>
      <c r="AE71" s="274"/>
      <c r="AF71" s="274"/>
      <c r="AG71" s="266"/>
      <c r="AH71" s="266"/>
      <c r="AI71" s="266"/>
      <c r="AJ71" s="266"/>
      <c r="AK71" s="274"/>
      <c r="AL71" s="274"/>
      <c r="AM71" s="266"/>
      <c r="AN71" s="266"/>
      <c r="AO71" s="266"/>
      <c r="AP71" s="266"/>
      <c r="AQ71" s="274"/>
      <c r="AR71" s="274"/>
      <c r="AS71" s="275"/>
      <c r="AT71" s="276"/>
      <c r="AU71" s="125"/>
      <c r="AV71" s="125"/>
      <c r="AW71" s="125"/>
      <c r="AX71" s="125"/>
      <c r="AY71" s="125"/>
      <c r="AZ71" s="125"/>
      <c r="BA71" s="125"/>
    </row>
    <row r="72" spans="1:53" s="129" customFormat="1" ht="14.25" customHeight="1">
      <c r="A72" s="128" t="s">
        <v>310</v>
      </c>
      <c r="B72" s="263" t="s">
        <v>331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5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1"/>
      <c r="AN72" s="211"/>
      <c r="AO72" s="211"/>
      <c r="AP72" s="211"/>
      <c r="AQ72" s="211"/>
      <c r="AR72" s="211"/>
    </row>
  </sheetData>
  <mergeCells count="554"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AS12:AS17"/>
    <mergeCell ref="AT12:AT17"/>
    <mergeCell ref="AU12:AU17"/>
    <mergeCell ref="AV12:AV17"/>
    <mergeCell ref="AW12:AW17"/>
    <mergeCell ref="AX12:AX17"/>
    <mergeCell ref="AI12:AI17"/>
    <mergeCell ref="AL12:AL17"/>
    <mergeCell ref="AM12:AM17"/>
    <mergeCell ref="AN12:AN17"/>
    <mergeCell ref="AQ12:AQ17"/>
    <mergeCell ref="AR12:AR17"/>
    <mergeCell ref="AC12:AC17"/>
    <mergeCell ref="AD12:AD17"/>
    <mergeCell ref="O19:O24"/>
    <mergeCell ref="P19:P24"/>
    <mergeCell ref="Q19:Q24"/>
    <mergeCell ref="R19:R24"/>
    <mergeCell ref="S19:S24"/>
    <mergeCell ref="U19:U24"/>
    <mergeCell ref="H19:H24"/>
    <mergeCell ref="I19:I24"/>
    <mergeCell ref="J19:J24"/>
    <mergeCell ref="L19:L24"/>
    <mergeCell ref="M19:M24"/>
    <mergeCell ref="N19:N24"/>
    <mergeCell ref="AF19:AF24"/>
    <mergeCell ref="AG19:AG24"/>
    <mergeCell ref="AH19:AH24"/>
    <mergeCell ref="AI19:AI24"/>
    <mergeCell ref="V19:V24"/>
    <mergeCell ref="W19:W24"/>
    <mergeCell ref="X19:X24"/>
    <mergeCell ref="Y19:Y24"/>
    <mergeCell ref="Z19:Z24"/>
    <mergeCell ref="AC19:AC24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L19:AL24"/>
    <mergeCell ref="AM19:AM24"/>
    <mergeCell ref="AN19:AN24"/>
    <mergeCell ref="AQ19:AQ24"/>
    <mergeCell ref="AR19:AR24"/>
    <mergeCell ref="AS19:AS24"/>
    <mergeCell ref="AD19:AD24"/>
    <mergeCell ref="AE19:AE24"/>
    <mergeCell ref="P26:P31"/>
    <mergeCell ref="Q26:Q31"/>
    <mergeCell ref="R26:R31"/>
    <mergeCell ref="S26:S31"/>
    <mergeCell ref="U26:U31"/>
    <mergeCell ref="V26:V31"/>
    <mergeCell ref="I26:I31"/>
    <mergeCell ref="J26:J31"/>
    <mergeCell ref="L26:L31"/>
    <mergeCell ref="M26:M31"/>
    <mergeCell ref="N26:N31"/>
    <mergeCell ref="O26:O31"/>
    <mergeCell ref="AG26:AG31"/>
    <mergeCell ref="AH26:AH31"/>
    <mergeCell ref="AI26:AI31"/>
    <mergeCell ref="AL26:AL31"/>
    <mergeCell ref="W26:W31"/>
    <mergeCell ref="X26:X31"/>
    <mergeCell ref="Y26:Y31"/>
    <mergeCell ref="Z26:Z31"/>
    <mergeCell ref="AC26:AC31"/>
    <mergeCell ref="AD26:AD31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AU26:AU31"/>
    <mergeCell ref="AV26:AV31"/>
    <mergeCell ref="AW26:AW31"/>
    <mergeCell ref="AX26:AX31"/>
    <mergeCell ref="AY26:AY31"/>
    <mergeCell ref="AZ26:AZ31"/>
    <mergeCell ref="AM26:AM31"/>
    <mergeCell ref="AN26:AN31"/>
    <mergeCell ref="AQ26:AQ31"/>
    <mergeCell ref="AR26:AR31"/>
    <mergeCell ref="AS26:AS31"/>
    <mergeCell ref="AT26:AT31"/>
    <mergeCell ref="AE26:AE31"/>
    <mergeCell ref="AF26:AF31"/>
    <mergeCell ref="P33:P38"/>
    <mergeCell ref="Q33:Q38"/>
    <mergeCell ref="R33:R38"/>
    <mergeCell ref="S33:S38"/>
    <mergeCell ref="U33:U38"/>
    <mergeCell ref="V33:V38"/>
    <mergeCell ref="J33:J38"/>
    <mergeCell ref="L33:L38"/>
    <mergeCell ref="M33:M38"/>
    <mergeCell ref="N33:N38"/>
    <mergeCell ref="O33:O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U33:AU38"/>
    <mergeCell ref="AV33:AV38"/>
    <mergeCell ref="AW33:AW38"/>
    <mergeCell ref="AX33:AX38"/>
    <mergeCell ref="AY33:AY38"/>
    <mergeCell ref="AZ33:AZ38"/>
    <mergeCell ref="AM33:AM38"/>
    <mergeCell ref="AN33:AN38"/>
    <mergeCell ref="AQ33:AQ38"/>
    <mergeCell ref="AR33:AR38"/>
    <mergeCell ref="AS33:AS38"/>
    <mergeCell ref="AT33:AT38"/>
    <mergeCell ref="AE33:AE38"/>
    <mergeCell ref="AF33:AF38"/>
    <mergeCell ref="P40:P45"/>
    <mergeCell ref="Q40:Q45"/>
    <mergeCell ref="R40:R45"/>
    <mergeCell ref="S40:S45"/>
    <mergeCell ref="U40:U45"/>
    <mergeCell ref="V40:V45"/>
    <mergeCell ref="J40:J45"/>
    <mergeCell ref="L40:L45"/>
    <mergeCell ref="M40:M45"/>
    <mergeCell ref="N40:N45"/>
    <mergeCell ref="O40:O45"/>
    <mergeCell ref="AE40:AE45"/>
    <mergeCell ref="AF40:AF45"/>
    <mergeCell ref="AG40:AG45"/>
    <mergeCell ref="AH40:AH45"/>
    <mergeCell ref="AM40:AM45"/>
    <mergeCell ref="AN40:AN45"/>
    <mergeCell ref="W40:W45"/>
    <mergeCell ref="X40:X45"/>
    <mergeCell ref="Y40:Y45"/>
    <mergeCell ref="Z40:Z45"/>
    <mergeCell ref="AC40:AC45"/>
    <mergeCell ref="AD40:AD45"/>
    <mergeCell ref="AV40:AV45"/>
    <mergeCell ref="AW40:AW45"/>
    <mergeCell ref="AX40:AX45"/>
    <mergeCell ref="AY40:AY45"/>
    <mergeCell ref="AZ40:AZ45"/>
    <mergeCell ref="BA40:BA45"/>
    <mergeCell ref="AO40:AO45"/>
    <mergeCell ref="AQ40:AQ45"/>
    <mergeCell ref="AR40:AR45"/>
    <mergeCell ref="AS40:AS45"/>
    <mergeCell ref="AT40:AT45"/>
    <mergeCell ref="AU40:AU45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A60:BA60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S61:AT61"/>
    <mergeCell ref="AA62:AB62"/>
    <mergeCell ref="AE61:AF61"/>
    <mergeCell ref="AG61:AH61"/>
    <mergeCell ref="AI61:AJ61"/>
    <mergeCell ref="AK61:AL61"/>
    <mergeCell ref="AM61:AN61"/>
    <mergeCell ref="AO61:AP61"/>
    <mergeCell ref="AO62:AP62"/>
    <mergeCell ref="AQ62:AR62"/>
    <mergeCell ref="AS62:AT62"/>
    <mergeCell ref="AG62:AH62"/>
    <mergeCell ref="AI62:AJ62"/>
    <mergeCell ref="AK62:AL62"/>
    <mergeCell ref="AM62:AN62"/>
    <mergeCell ref="AC62:AD62"/>
    <mergeCell ref="AE62:AF62"/>
    <mergeCell ref="AQ61:AR61"/>
    <mergeCell ref="AA61:AB61"/>
    <mergeCell ref="AC61:AD61"/>
    <mergeCell ref="B61:Z61"/>
    <mergeCell ref="B62:Z62"/>
    <mergeCell ref="B63:Z63"/>
    <mergeCell ref="AM63:AN63"/>
    <mergeCell ref="AO63:AP63"/>
    <mergeCell ref="AQ63:AR63"/>
    <mergeCell ref="AS63:AT63"/>
    <mergeCell ref="B64:N64"/>
    <mergeCell ref="O64:P64"/>
    <mergeCell ref="Q64:R64"/>
    <mergeCell ref="S64:T64"/>
    <mergeCell ref="U64:V64"/>
    <mergeCell ref="W64:X64"/>
    <mergeCell ref="AA63:AB63"/>
    <mergeCell ref="AC63:AD63"/>
    <mergeCell ref="AE63:AF63"/>
    <mergeCell ref="AG63:AH63"/>
    <mergeCell ref="AI63:AJ63"/>
    <mergeCell ref="AK63:AL63"/>
    <mergeCell ref="AK64:AL64"/>
    <mergeCell ref="AM64:AN64"/>
    <mergeCell ref="AO64:AP64"/>
    <mergeCell ref="AQ64:AR64"/>
    <mergeCell ref="AS64:AT64"/>
    <mergeCell ref="AG64:AH64"/>
    <mergeCell ref="AI64:AJ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AM66:AN66"/>
    <mergeCell ref="AO66:AP66"/>
    <mergeCell ref="AQ66:AR66"/>
    <mergeCell ref="AS66:AT66"/>
    <mergeCell ref="Y66:Z66"/>
    <mergeCell ref="AA66:AB66"/>
    <mergeCell ref="AC66:AD66"/>
    <mergeCell ref="AE66:AF66"/>
    <mergeCell ref="AG66:AH66"/>
    <mergeCell ref="AI66:AJ66"/>
    <mergeCell ref="AQ67:AR67"/>
    <mergeCell ref="AS67:AT67"/>
    <mergeCell ref="AA67:AB67"/>
    <mergeCell ref="AC67:AD67"/>
    <mergeCell ref="AE67:AF67"/>
    <mergeCell ref="AG67:AH67"/>
    <mergeCell ref="B67:Z67"/>
    <mergeCell ref="AQ68:AR68"/>
    <mergeCell ref="AS68:AT68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Q70:AR70"/>
    <mergeCell ref="AS70:AT70"/>
    <mergeCell ref="AA70:AB70"/>
    <mergeCell ref="AC70:AD70"/>
    <mergeCell ref="AE70:AF70"/>
    <mergeCell ref="AG70:AH70"/>
    <mergeCell ref="AK69:AL69"/>
    <mergeCell ref="AM69:AN69"/>
    <mergeCell ref="AO69:AP69"/>
    <mergeCell ref="AQ69:AR69"/>
    <mergeCell ref="AS69:AT69"/>
    <mergeCell ref="AA69:AB69"/>
    <mergeCell ref="AC69:AD69"/>
    <mergeCell ref="AE69:AF69"/>
    <mergeCell ref="AG69:AH69"/>
    <mergeCell ref="AI69:AJ69"/>
    <mergeCell ref="AI70:AJ70"/>
    <mergeCell ref="AK70:AL70"/>
    <mergeCell ref="AQ71:AR71"/>
    <mergeCell ref="AS71:AT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O12:AO17"/>
    <mergeCell ref="AO19:AO24"/>
    <mergeCell ref="AO26:AO31"/>
    <mergeCell ref="AO33:AO38"/>
    <mergeCell ref="AL40:AL45"/>
    <mergeCell ref="AI40:AI45"/>
    <mergeCell ref="B72:Z72"/>
    <mergeCell ref="AM71:AN71"/>
    <mergeCell ref="AO71:AP71"/>
    <mergeCell ref="AM70:AN70"/>
    <mergeCell ref="AO70:AP70"/>
    <mergeCell ref="AK68:AL68"/>
    <mergeCell ref="AM68:AN68"/>
    <mergeCell ref="AO68:AP68"/>
    <mergeCell ref="B69:Z69"/>
    <mergeCell ref="B70:Z70"/>
    <mergeCell ref="AO67:AP67"/>
    <mergeCell ref="B66:N66"/>
    <mergeCell ref="O66:P66"/>
    <mergeCell ref="Q66:R66"/>
    <mergeCell ref="S66:T66"/>
    <mergeCell ref="U66:V66"/>
    <mergeCell ref="W66:X66"/>
    <mergeCell ref="AK66:AL66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Y172"/>
  <sheetViews>
    <sheetView showZeros="0" tabSelected="1" zoomScaleNormal="100" workbookViewId="0">
      <pane xSplit="14" ySplit="6" topLeftCell="O58" activePane="bottomRight" state="frozen"/>
      <selection pane="topRight" activeCell="O1" sqref="O1"/>
      <selection pane="bottomLeft" activeCell="A7" sqref="A7"/>
      <selection pane="bottomRight" activeCell="AW77" sqref="AW77"/>
    </sheetView>
  </sheetViews>
  <sheetFormatPr defaultColWidth="12.5703125" defaultRowHeight="14.25" customHeight="1"/>
  <cols>
    <col min="1" max="1" width="9.7109375" style="114" customWidth="1"/>
    <col min="2" max="2" width="23.85546875" style="10" customWidth="1"/>
    <col min="3" max="3" width="4.7109375" style="10" customWidth="1"/>
    <col min="4" max="4" width="4.140625" style="10" customWidth="1"/>
    <col min="5" max="6" width="4.85546875" style="10" customWidth="1"/>
    <col min="7" max="7" width="5.28515625" style="18" customWidth="1"/>
    <col min="8" max="8" width="4.85546875" style="18" customWidth="1"/>
    <col min="9" max="9" width="5.28515625" style="18" customWidth="1"/>
    <col min="10" max="10" width="4.85546875" style="18" customWidth="1"/>
    <col min="11" max="11" width="4.28515625" style="18" customWidth="1"/>
    <col min="12" max="12" width="5.28515625" style="18" customWidth="1"/>
    <col min="13" max="13" width="4.5703125" style="18" customWidth="1"/>
    <col min="14" max="14" width="4.140625" style="18" customWidth="1"/>
    <col min="15" max="15" width="4" style="10" customWidth="1"/>
    <col min="16" max="16" width="5.42578125" style="10" customWidth="1"/>
    <col min="17" max="17" width="4.5703125" style="10" customWidth="1"/>
    <col min="18" max="18" width="4.42578125" style="10" customWidth="1"/>
    <col min="19" max="19" width="5.140625" style="10" customWidth="1"/>
    <col min="20" max="20" width="5.85546875" style="115" customWidth="1"/>
    <col min="21" max="21" width="4" style="10" customWidth="1"/>
    <col min="22" max="22" width="4.5703125" style="10" customWidth="1"/>
    <col min="23" max="23" width="4" style="10" customWidth="1"/>
    <col min="24" max="25" width="4.7109375" style="10" customWidth="1"/>
    <col min="26" max="26" width="5.5703125" style="116" customWidth="1"/>
    <col min="27" max="28" width="4" style="10" customWidth="1"/>
    <col min="29" max="29" width="5.28515625" style="10" customWidth="1"/>
    <col min="30" max="31" width="4.5703125" style="10" customWidth="1"/>
    <col min="32" max="32" width="5.42578125" style="116" customWidth="1"/>
    <col min="33" max="34" width="4" style="10" customWidth="1"/>
    <col min="35" max="35" width="5.42578125" style="10" customWidth="1"/>
    <col min="36" max="36" width="4.5703125" style="10" customWidth="1"/>
    <col min="37" max="37" width="4.85546875" style="10" customWidth="1"/>
    <col min="38" max="38" width="5.140625" style="116" customWidth="1"/>
    <col min="39" max="40" width="4" style="10" customWidth="1"/>
    <col min="41" max="41" width="5.7109375" style="10" customWidth="1"/>
    <col min="42" max="42" width="4.42578125" style="10" customWidth="1"/>
    <col min="43" max="43" width="4.7109375" style="10" customWidth="1"/>
    <col min="44" max="44" width="5.28515625" style="116" customWidth="1"/>
    <col min="45" max="46" width="4" style="10" customWidth="1"/>
    <col min="47" max="47" width="5.42578125" style="10" customWidth="1"/>
    <col min="48" max="48" width="4.42578125" style="10" customWidth="1"/>
    <col min="49" max="49" width="4.5703125" style="10" customWidth="1"/>
    <col min="50" max="50" width="5.28515625" style="116" customWidth="1"/>
    <col min="51" max="52" width="4" style="10" customWidth="1"/>
    <col min="53" max="53" width="5.7109375" style="10" customWidth="1"/>
    <col min="54" max="54" width="4.42578125" style="10" customWidth="1"/>
    <col min="55" max="55" width="4.7109375" style="10" customWidth="1"/>
    <col min="56" max="56" width="5.28515625" style="116" customWidth="1"/>
    <col min="57" max="58" width="4" style="10" customWidth="1"/>
    <col min="59" max="59" width="5.42578125" style="10" customWidth="1"/>
    <col min="60" max="60" width="4.42578125" style="10" customWidth="1"/>
    <col min="61" max="61" width="4.5703125" style="10" customWidth="1"/>
    <col min="62" max="62" width="5.28515625" style="116" customWidth="1"/>
    <col min="63" max="64" width="4" style="10" customWidth="1"/>
    <col min="65" max="65" width="5.28515625" style="10" customWidth="1"/>
    <col min="66" max="66" width="4.7109375" style="10" customWidth="1"/>
    <col min="67" max="67" width="4.85546875" style="10" customWidth="1"/>
    <col min="68" max="68" width="5.85546875" style="116" customWidth="1"/>
    <col min="69" max="70" width="4" style="10" customWidth="1"/>
    <col min="71" max="71" width="5.140625" style="10" customWidth="1"/>
    <col min="72" max="72" width="4.7109375" style="10" customWidth="1"/>
    <col min="73" max="73" width="4.85546875" style="10" customWidth="1"/>
    <col min="74" max="74" width="5.42578125" style="116" customWidth="1"/>
    <col min="75" max="75" width="12.5703125" style="10"/>
    <col min="76" max="76" width="13.140625" style="10" bestFit="1" customWidth="1"/>
    <col min="77" max="16384" width="12.5703125" style="10"/>
  </cols>
  <sheetData>
    <row r="1" spans="1:77" s="2" customFormat="1" ht="10.5" customHeight="1">
      <c r="A1" s="370" t="s">
        <v>0</v>
      </c>
      <c r="B1" s="370" t="s">
        <v>1</v>
      </c>
      <c r="C1" s="361" t="s">
        <v>2</v>
      </c>
      <c r="D1" s="361"/>
      <c r="E1" s="361"/>
      <c r="F1" s="361"/>
      <c r="G1" s="367" t="s">
        <v>3</v>
      </c>
      <c r="H1" s="371"/>
      <c r="I1" s="372"/>
      <c r="J1" s="372"/>
      <c r="K1" s="372"/>
      <c r="L1" s="372"/>
      <c r="M1" s="372"/>
      <c r="N1" s="373"/>
      <c r="O1" s="362" t="s">
        <v>4</v>
      </c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1"/>
      <c r="BX1" s="1"/>
      <c r="BY1" s="1"/>
    </row>
    <row r="2" spans="1:77" s="2" customFormat="1" ht="10.5" customHeight="1">
      <c r="A2" s="370"/>
      <c r="B2" s="370"/>
      <c r="C2" s="361"/>
      <c r="D2" s="361"/>
      <c r="E2" s="361"/>
      <c r="F2" s="361"/>
      <c r="G2" s="368"/>
      <c r="H2" s="358" t="s">
        <v>5</v>
      </c>
      <c r="I2" s="371" t="s">
        <v>6</v>
      </c>
      <c r="J2" s="372"/>
      <c r="K2" s="372"/>
      <c r="L2" s="372"/>
      <c r="M2" s="372"/>
      <c r="N2" s="373"/>
      <c r="O2" s="362" t="s">
        <v>7</v>
      </c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 t="s">
        <v>8</v>
      </c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 t="s">
        <v>9</v>
      </c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 t="s">
        <v>10</v>
      </c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 t="s">
        <v>11</v>
      </c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</row>
    <row r="3" spans="1:77" s="2" customFormat="1" ht="10.5" customHeight="1">
      <c r="A3" s="370"/>
      <c r="B3" s="370"/>
      <c r="C3" s="361" t="s">
        <v>12</v>
      </c>
      <c r="D3" s="361" t="s">
        <v>13</v>
      </c>
      <c r="E3" s="361" t="s">
        <v>14</v>
      </c>
      <c r="F3" s="361" t="s">
        <v>15</v>
      </c>
      <c r="G3" s="368"/>
      <c r="H3" s="359"/>
      <c r="I3" s="358" t="s">
        <v>16</v>
      </c>
      <c r="J3" s="371" t="s">
        <v>17</v>
      </c>
      <c r="K3" s="372"/>
      <c r="L3" s="372"/>
      <c r="M3" s="373"/>
      <c r="N3" s="358" t="s">
        <v>18</v>
      </c>
      <c r="O3" s="365" t="s">
        <v>19</v>
      </c>
      <c r="P3" s="366"/>
      <c r="Q3" s="366"/>
      <c r="R3" s="366"/>
      <c r="S3" s="366"/>
      <c r="T3" s="3">
        <f>14-O136</f>
        <v>14</v>
      </c>
      <c r="U3" s="365" t="s">
        <v>20</v>
      </c>
      <c r="V3" s="366"/>
      <c r="W3" s="366"/>
      <c r="X3" s="366"/>
      <c r="Y3" s="366"/>
      <c r="Z3" s="3">
        <f>16-U136</f>
        <v>16</v>
      </c>
      <c r="AA3" s="365" t="s">
        <v>21</v>
      </c>
      <c r="AB3" s="366"/>
      <c r="AC3" s="366"/>
      <c r="AD3" s="366"/>
      <c r="AE3" s="366"/>
      <c r="AF3" s="3">
        <f>14-AA136</f>
        <v>14</v>
      </c>
      <c r="AG3" s="365" t="s">
        <v>22</v>
      </c>
      <c r="AH3" s="366"/>
      <c r="AI3" s="366"/>
      <c r="AJ3" s="366"/>
      <c r="AK3" s="366"/>
      <c r="AL3" s="3">
        <f>16-AG136</f>
        <v>16</v>
      </c>
      <c r="AM3" s="365" t="s">
        <v>23</v>
      </c>
      <c r="AN3" s="366"/>
      <c r="AO3" s="366"/>
      <c r="AP3" s="366"/>
      <c r="AQ3" s="366"/>
      <c r="AR3" s="3">
        <f>14-AM136</f>
        <v>14</v>
      </c>
      <c r="AS3" s="365" t="s">
        <v>24</v>
      </c>
      <c r="AT3" s="366"/>
      <c r="AU3" s="366"/>
      <c r="AV3" s="366"/>
      <c r="AW3" s="366"/>
      <c r="AX3" s="3">
        <f>16-AS136</f>
        <v>14</v>
      </c>
      <c r="AY3" s="365" t="s">
        <v>25</v>
      </c>
      <c r="AZ3" s="366"/>
      <c r="BA3" s="366"/>
      <c r="BB3" s="366"/>
      <c r="BC3" s="366"/>
      <c r="BD3" s="3">
        <f>14-AY136</f>
        <v>14</v>
      </c>
      <c r="BE3" s="365" t="s">
        <v>26</v>
      </c>
      <c r="BF3" s="366"/>
      <c r="BG3" s="366"/>
      <c r="BH3" s="366"/>
      <c r="BI3" s="366"/>
      <c r="BJ3" s="3">
        <f>16-BE136</f>
        <v>16</v>
      </c>
      <c r="BK3" s="365" t="s">
        <v>27</v>
      </c>
      <c r="BL3" s="366"/>
      <c r="BM3" s="366"/>
      <c r="BN3" s="366"/>
      <c r="BO3" s="366"/>
      <c r="BP3" s="3">
        <f>14-BK136</f>
        <v>14</v>
      </c>
      <c r="BQ3" s="365" t="s">
        <v>28</v>
      </c>
      <c r="BR3" s="366"/>
      <c r="BS3" s="366"/>
      <c r="BT3" s="366"/>
      <c r="BU3" s="366"/>
      <c r="BV3" s="3">
        <f>16-BQ136</f>
        <v>10</v>
      </c>
    </row>
    <row r="4" spans="1:77" s="2" customFormat="1" ht="13.5" customHeight="1">
      <c r="A4" s="370"/>
      <c r="B4" s="370"/>
      <c r="C4" s="361"/>
      <c r="D4" s="361"/>
      <c r="E4" s="361"/>
      <c r="F4" s="361"/>
      <c r="G4" s="368"/>
      <c r="H4" s="359"/>
      <c r="I4" s="359"/>
      <c r="J4" s="358" t="s">
        <v>29</v>
      </c>
      <c r="K4" s="358" t="s">
        <v>30</v>
      </c>
      <c r="L4" s="358" t="s">
        <v>31</v>
      </c>
      <c r="M4" s="358" t="s">
        <v>32</v>
      </c>
      <c r="N4" s="359"/>
      <c r="O4" s="367" t="s">
        <v>29</v>
      </c>
      <c r="P4" s="358" t="s">
        <v>30</v>
      </c>
      <c r="Q4" s="358" t="s">
        <v>31</v>
      </c>
      <c r="R4" s="358" t="s">
        <v>32</v>
      </c>
      <c r="S4" s="367" t="s">
        <v>18</v>
      </c>
      <c r="T4" s="367" t="s">
        <v>3</v>
      </c>
      <c r="U4" s="362" t="s">
        <v>29</v>
      </c>
      <c r="V4" s="358" t="s">
        <v>30</v>
      </c>
      <c r="W4" s="358" t="s">
        <v>31</v>
      </c>
      <c r="X4" s="361" t="s">
        <v>32</v>
      </c>
      <c r="Y4" s="362" t="s">
        <v>18</v>
      </c>
      <c r="Z4" s="363" t="s">
        <v>3</v>
      </c>
      <c r="AA4" s="362" t="s">
        <v>29</v>
      </c>
      <c r="AB4" s="358" t="s">
        <v>30</v>
      </c>
      <c r="AC4" s="358" t="s">
        <v>31</v>
      </c>
      <c r="AD4" s="361" t="s">
        <v>32</v>
      </c>
      <c r="AE4" s="362" t="s">
        <v>18</v>
      </c>
      <c r="AF4" s="363" t="s">
        <v>3</v>
      </c>
      <c r="AG4" s="362" t="s">
        <v>29</v>
      </c>
      <c r="AH4" s="358" t="s">
        <v>30</v>
      </c>
      <c r="AI4" s="358" t="s">
        <v>31</v>
      </c>
      <c r="AJ4" s="361" t="s">
        <v>32</v>
      </c>
      <c r="AK4" s="362" t="s">
        <v>18</v>
      </c>
      <c r="AL4" s="363" t="s">
        <v>3</v>
      </c>
      <c r="AM4" s="362" t="s">
        <v>29</v>
      </c>
      <c r="AN4" s="358" t="s">
        <v>30</v>
      </c>
      <c r="AO4" s="358" t="s">
        <v>31</v>
      </c>
      <c r="AP4" s="361" t="s">
        <v>32</v>
      </c>
      <c r="AQ4" s="362" t="s">
        <v>18</v>
      </c>
      <c r="AR4" s="363" t="s">
        <v>3</v>
      </c>
      <c r="AS4" s="362" t="s">
        <v>29</v>
      </c>
      <c r="AT4" s="358" t="s">
        <v>30</v>
      </c>
      <c r="AU4" s="358" t="s">
        <v>31</v>
      </c>
      <c r="AV4" s="361" t="s">
        <v>32</v>
      </c>
      <c r="AW4" s="362" t="s">
        <v>18</v>
      </c>
      <c r="AX4" s="363" t="s">
        <v>3</v>
      </c>
      <c r="AY4" s="362" t="s">
        <v>29</v>
      </c>
      <c r="AZ4" s="358" t="s">
        <v>30</v>
      </c>
      <c r="BA4" s="358" t="s">
        <v>31</v>
      </c>
      <c r="BB4" s="361" t="s">
        <v>32</v>
      </c>
      <c r="BC4" s="362" t="s">
        <v>18</v>
      </c>
      <c r="BD4" s="363" t="s">
        <v>3</v>
      </c>
      <c r="BE4" s="362" t="s">
        <v>29</v>
      </c>
      <c r="BF4" s="358" t="s">
        <v>30</v>
      </c>
      <c r="BG4" s="358" t="s">
        <v>31</v>
      </c>
      <c r="BH4" s="361" t="s">
        <v>32</v>
      </c>
      <c r="BI4" s="362" t="s">
        <v>18</v>
      </c>
      <c r="BJ4" s="363" t="s">
        <v>3</v>
      </c>
      <c r="BK4" s="362" t="s">
        <v>29</v>
      </c>
      <c r="BL4" s="358" t="s">
        <v>30</v>
      </c>
      <c r="BM4" s="358" t="s">
        <v>31</v>
      </c>
      <c r="BN4" s="361" t="s">
        <v>32</v>
      </c>
      <c r="BO4" s="362" t="s">
        <v>18</v>
      </c>
      <c r="BP4" s="363" t="s">
        <v>3</v>
      </c>
      <c r="BQ4" s="362" t="s">
        <v>29</v>
      </c>
      <c r="BR4" s="358" t="s">
        <v>30</v>
      </c>
      <c r="BS4" s="358" t="s">
        <v>31</v>
      </c>
      <c r="BT4" s="361" t="s">
        <v>32</v>
      </c>
      <c r="BU4" s="362" t="s">
        <v>18</v>
      </c>
      <c r="BV4" s="363" t="s">
        <v>3</v>
      </c>
    </row>
    <row r="5" spans="1:77" s="2" customFormat="1" ht="18" customHeight="1">
      <c r="A5" s="370"/>
      <c r="B5" s="370"/>
      <c r="C5" s="361"/>
      <c r="D5" s="361"/>
      <c r="E5" s="361"/>
      <c r="F5" s="361"/>
      <c r="G5" s="368"/>
      <c r="H5" s="359"/>
      <c r="I5" s="359"/>
      <c r="J5" s="359"/>
      <c r="K5" s="359"/>
      <c r="L5" s="359"/>
      <c r="M5" s="359"/>
      <c r="N5" s="359"/>
      <c r="O5" s="368"/>
      <c r="P5" s="359"/>
      <c r="Q5" s="359"/>
      <c r="R5" s="359"/>
      <c r="S5" s="368"/>
      <c r="T5" s="368"/>
      <c r="U5" s="362"/>
      <c r="V5" s="359"/>
      <c r="W5" s="359"/>
      <c r="X5" s="361"/>
      <c r="Y5" s="362"/>
      <c r="Z5" s="363"/>
      <c r="AA5" s="362"/>
      <c r="AB5" s="359"/>
      <c r="AC5" s="359"/>
      <c r="AD5" s="361"/>
      <c r="AE5" s="362"/>
      <c r="AF5" s="363"/>
      <c r="AG5" s="362"/>
      <c r="AH5" s="359"/>
      <c r="AI5" s="359"/>
      <c r="AJ5" s="361"/>
      <c r="AK5" s="362"/>
      <c r="AL5" s="363"/>
      <c r="AM5" s="362"/>
      <c r="AN5" s="359"/>
      <c r="AO5" s="359"/>
      <c r="AP5" s="361"/>
      <c r="AQ5" s="362"/>
      <c r="AR5" s="363"/>
      <c r="AS5" s="362"/>
      <c r="AT5" s="359"/>
      <c r="AU5" s="359"/>
      <c r="AV5" s="361"/>
      <c r="AW5" s="362"/>
      <c r="AX5" s="363"/>
      <c r="AY5" s="362"/>
      <c r="AZ5" s="359"/>
      <c r="BA5" s="359"/>
      <c r="BB5" s="361"/>
      <c r="BC5" s="362"/>
      <c r="BD5" s="363"/>
      <c r="BE5" s="362"/>
      <c r="BF5" s="359"/>
      <c r="BG5" s="359"/>
      <c r="BH5" s="361"/>
      <c r="BI5" s="362"/>
      <c r="BJ5" s="363"/>
      <c r="BK5" s="362"/>
      <c r="BL5" s="359"/>
      <c r="BM5" s="359"/>
      <c r="BN5" s="361"/>
      <c r="BO5" s="362"/>
      <c r="BP5" s="363"/>
      <c r="BQ5" s="362"/>
      <c r="BR5" s="359"/>
      <c r="BS5" s="359"/>
      <c r="BT5" s="361"/>
      <c r="BU5" s="362"/>
      <c r="BV5" s="363"/>
    </row>
    <row r="6" spans="1:77" s="2" customFormat="1" ht="28.5" customHeight="1">
      <c r="A6" s="370"/>
      <c r="B6" s="370"/>
      <c r="C6" s="361"/>
      <c r="D6" s="361"/>
      <c r="E6" s="361"/>
      <c r="F6" s="361"/>
      <c r="G6" s="369"/>
      <c r="H6" s="360"/>
      <c r="I6" s="360"/>
      <c r="J6" s="360"/>
      <c r="K6" s="360"/>
      <c r="L6" s="360"/>
      <c r="M6" s="360"/>
      <c r="N6" s="360"/>
      <c r="O6" s="369"/>
      <c r="P6" s="360"/>
      <c r="Q6" s="360"/>
      <c r="R6" s="360"/>
      <c r="S6" s="369"/>
      <c r="T6" s="369"/>
      <c r="U6" s="362"/>
      <c r="V6" s="360"/>
      <c r="W6" s="360"/>
      <c r="X6" s="361"/>
      <c r="Y6" s="362"/>
      <c r="Z6" s="363"/>
      <c r="AA6" s="362"/>
      <c r="AB6" s="360"/>
      <c r="AC6" s="360"/>
      <c r="AD6" s="361"/>
      <c r="AE6" s="362"/>
      <c r="AF6" s="363"/>
      <c r="AG6" s="362"/>
      <c r="AH6" s="360"/>
      <c r="AI6" s="360"/>
      <c r="AJ6" s="361"/>
      <c r="AK6" s="362"/>
      <c r="AL6" s="363"/>
      <c r="AM6" s="362"/>
      <c r="AN6" s="360"/>
      <c r="AO6" s="360"/>
      <c r="AP6" s="361"/>
      <c r="AQ6" s="362"/>
      <c r="AR6" s="363"/>
      <c r="AS6" s="362"/>
      <c r="AT6" s="360"/>
      <c r="AU6" s="360"/>
      <c r="AV6" s="361"/>
      <c r="AW6" s="362"/>
      <c r="AX6" s="363"/>
      <c r="AY6" s="362"/>
      <c r="AZ6" s="360"/>
      <c r="BA6" s="360"/>
      <c r="BB6" s="361"/>
      <c r="BC6" s="362"/>
      <c r="BD6" s="363"/>
      <c r="BE6" s="362"/>
      <c r="BF6" s="360"/>
      <c r="BG6" s="360"/>
      <c r="BH6" s="361"/>
      <c r="BI6" s="362"/>
      <c r="BJ6" s="363"/>
      <c r="BK6" s="362"/>
      <c r="BL6" s="360"/>
      <c r="BM6" s="360"/>
      <c r="BN6" s="361"/>
      <c r="BO6" s="362"/>
      <c r="BP6" s="363"/>
      <c r="BQ6" s="362"/>
      <c r="BR6" s="360"/>
      <c r="BS6" s="360"/>
      <c r="BT6" s="361"/>
      <c r="BU6" s="362"/>
      <c r="BV6" s="363"/>
    </row>
    <row r="7" spans="1:77" ht="15.75" customHeight="1" thickBot="1">
      <c r="A7" s="4"/>
      <c r="B7" s="5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6"/>
      <c r="S7" s="6"/>
      <c r="T7" s="8"/>
      <c r="U7" s="6"/>
      <c r="V7" s="6"/>
      <c r="W7" s="6"/>
      <c r="X7" s="6"/>
      <c r="Y7" s="6"/>
      <c r="Z7" s="9"/>
      <c r="AA7" s="6"/>
      <c r="AB7" s="6"/>
      <c r="AC7" s="6"/>
      <c r="AD7" s="6"/>
      <c r="AE7" s="6"/>
      <c r="AF7" s="9"/>
      <c r="AG7" s="6"/>
      <c r="AH7" s="6"/>
      <c r="AI7" s="6"/>
      <c r="AJ7" s="6"/>
      <c r="AK7" s="6"/>
      <c r="AL7" s="9"/>
      <c r="AM7" s="6"/>
      <c r="AN7" s="6"/>
      <c r="AO7" s="6"/>
      <c r="AP7" s="6"/>
      <c r="AQ7" s="6"/>
      <c r="AR7" s="9"/>
      <c r="AS7" s="6"/>
      <c r="AT7" s="6"/>
      <c r="AU7" s="6"/>
      <c r="AV7" s="6"/>
      <c r="AW7" s="6"/>
      <c r="AX7" s="9"/>
      <c r="AY7" s="6"/>
      <c r="AZ7" s="6"/>
      <c r="BA7" s="6"/>
      <c r="BB7" s="6"/>
      <c r="BC7" s="6"/>
      <c r="BD7" s="9"/>
      <c r="BE7" s="6"/>
      <c r="BF7" s="6"/>
      <c r="BG7" s="6"/>
      <c r="BH7" s="6"/>
      <c r="BI7" s="6"/>
      <c r="BJ7" s="9"/>
      <c r="BK7" s="6"/>
      <c r="BL7" s="6"/>
      <c r="BM7" s="6"/>
      <c r="BN7" s="6"/>
      <c r="BO7" s="6"/>
      <c r="BP7" s="9"/>
      <c r="BQ7" s="6"/>
      <c r="BR7" s="6"/>
      <c r="BS7" s="6"/>
      <c r="BT7" s="6"/>
      <c r="BU7" s="6"/>
      <c r="BV7" s="9"/>
    </row>
    <row r="8" spans="1:77" s="18" customFormat="1" ht="22.5" customHeight="1" thickBot="1">
      <c r="A8" s="11"/>
      <c r="B8" s="12" t="s">
        <v>33</v>
      </c>
      <c r="C8" s="13"/>
      <c r="D8" s="14"/>
      <c r="E8" s="14"/>
      <c r="F8" s="14"/>
      <c r="G8" s="15">
        <f>G10+G136+G153</f>
        <v>240</v>
      </c>
      <c r="H8" s="16">
        <f>I8+N8</f>
        <v>8640</v>
      </c>
      <c r="I8" s="15">
        <f>I10+I136+I153</f>
        <v>3273</v>
      </c>
      <c r="J8" s="15"/>
      <c r="K8" s="15"/>
      <c r="L8" s="15"/>
      <c r="M8" s="15"/>
      <c r="N8" s="15">
        <f>N10+N136+N153</f>
        <v>5367</v>
      </c>
      <c r="O8" s="15"/>
      <c r="P8" s="15"/>
      <c r="Q8" s="15"/>
      <c r="R8" s="15"/>
      <c r="S8" s="15"/>
      <c r="T8" s="15">
        <f>T10+T136+T153</f>
        <v>30</v>
      </c>
      <c r="U8" s="15"/>
      <c r="V8" s="15"/>
      <c r="W8" s="15"/>
      <c r="X8" s="15"/>
      <c r="Y8" s="15"/>
      <c r="Z8" s="15">
        <f>Z10+Z136+Z153</f>
        <v>27</v>
      </c>
      <c r="AA8" s="15"/>
      <c r="AB8" s="15"/>
      <c r="AC8" s="15"/>
      <c r="AD8" s="15"/>
      <c r="AE8" s="15"/>
      <c r="AF8" s="15">
        <f>AF10+AF136+AF153</f>
        <v>21</v>
      </c>
      <c r="AG8" s="15"/>
      <c r="AH8" s="15"/>
      <c r="AI8" s="15"/>
      <c r="AJ8" s="15"/>
      <c r="AK8" s="15"/>
      <c r="AL8" s="15">
        <f>AL10+AL136+AL153</f>
        <v>26</v>
      </c>
      <c r="AM8" s="15"/>
      <c r="AN8" s="15"/>
      <c r="AO8" s="15"/>
      <c r="AP8" s="15"/>
      <c r="AQ8" s="15"/>
      <c r="AR8" s="17">
        <f>AR10+AR136+AR153</f>
        <v>26</v>
      </c>
      <c r="AS8" s="15"/>
      <c r="AT8" s="15"/>
      <c r="AU8" s="15"/>
      <c r="AV8" s="15"/>
      <c r="AW8" s="15"/>
      <c r="AX8" s="15">
        <f>AX10+AX136+AX153</f>
        <v>25</v>
      </c>
      <c r="AY8" s="15"/>
      <c r="AZ8" s="15"/>
      <c r="BA8" s="15"/>
      <c r="BB8" s="15"/>
      <c r="BC8" s="15"/>
      <c r="BD8" s="17">
        <f>BD10+BD136+BD153</f>
        <v>20</v>
      </c>
      <c r="BE8" s="15"/>
      <c r="BF8" s="15"/>
      <c r="BG8" s="15"/>
      <c r="BH8" s="15"/>
      <c r="BI8" s="15"/>
      <c r="BJ8" s="15">
        <f>BJ10+BJ136+BJ153</f>
        <v>22</v>
      </c>
      <c r="BK8" s="15"/>
      <c r="BL8" s="15"/>
      <c r="BM8" s="15"/>
      <c r="BN8" s="15"/>
      <c r="BO8" s="15"/>
      <c r="BP8" s="15">
        <f>BP10+BP136+BP153</f>
        <v>14</v>
      </c>
      <c r="BQ8" s="15"/>
      <c r="BR8" s="15"/>
      <c r="BS8" s="15"/>
      <c r="BT8" s="15"/>
      <c r="BU8" s="15"/>
      <c r="BV8" s="15">
        <f>BV10+BV136+BV153</f>
        <v>29</v>
      </c>
      <c r="BX8" s="19" t="b">
        <f>IF(G8=SUM(T8,Z8,AF8,AL8,AR8,AX8,BD8,BJ8,BP8,BV8),TRUE)</f>
        <v>1</v>
      </c>
    </row>
    <row r="9" spans="1:77" ht="9" customHeight="1" thickBot="1">
      <c r="A9" s="4"/>
      <c r="B9" s="20"/>
      <c r="C9" s="4"/>
      <c r="D9" s="4"/>
      <c r="E9" s="4"/>
      <c r="F9" s="4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1"/>
      <c r="U9" s="22"/>
      <c r="V9" s="22"/>
      <c r="W9" s="22"/>
      <c r="X9" s="22"/>
      <c r="Y9" s="22"/>
      <c r="Z9" s="21"/>
      <c r="AA9" s="22"/>
      <c r="AB9" s="22"/>
      <c r="AC9" s="22"/>
      <c r="AD9" s="22"/>
      <c r="AE9" s="22"/>
      <c r="AF9" s="21"/>
      <c r="AG9" s="22"/>
      <c r="AH9" s="22"/>
      <c r="AI9" s="22"/>
      <c r="AJ9" s="22"/>
      <c r="AK9" s="22"/>
      <c r="AL9" s="21"/>
      <c r="AM9" s="22"/>
      <c r="AN9" s="22"/>
      <c r="AO9" s="22"/>
      <c r="AP9" s="22"/>
      <c r="AQ9" s="22"/>
      <c r="AR9" s="21"/>
      <c r="AS9" s="22"/>
      <c r="AT9" s="22"/>
      <c r="AU9" s="22"/>
      <c r="AV9" s="22"/>
      <c r="AW9" s="22"/>
      <c r="AX9" s="21"/>
      <c r="AY9" s="22"/>
      <c r="AZ9" s="22"/>
      <c r="BA9" s="22"/>
      <c r="BB9" s="22"/>
      <c r="BC9" s="22"/>
      <c r="BD9" s="21"/>
      <c r="BE9" s="22"/>
      <c r="BF9" s="22"/>
      <c r="BG9" s="22"/>
      <c r="BH9" s="22"/>
      <c r="BI9" s="22"/>
      <c r="BJ9" s="21"/>
      <c r="BK9" s="22"/>
      <c r="BL9" s="22"/>
      <c r="BM9" s="22"/>
      <c r="BN9" s="22"/>
      <c r="BO9" s="22"/>
      <c r="BP9" s="21"/>
      <c r="BQ9" s="22"/>
      <c r="BR9" s="22"/>
      <c r="BS9" s="22"/>
      <c r="BT9" s="22"/>
      <c r="BU9" s="22"/>
      <c r="BV9" s="21"/>
    </row>
    <row r="10" spans="1:77" s="18" customFormat="1" ht="21" customHeight="1" thickBot="1">
      <c r="A10" s="11" t="s">
        <v>34</v>
      </c>
      <c r="B10" s="12" t="s">
        <v>35</v>
      </c>
      <c r="C10" s="13"/>
      <c r="D10" s="14"/>
      <c r="E10" s="14"/>
      <c r="F10" s="14"/>
      <c r="G10" s="15">
        <f t="shared" ref="G10:AL10" si="0">G12+G53</f>
        <v>219</v>
      </c>
      <c r="H10" s="15">
        <f t="shared" si="0"/>
        <v>7884</v>
      </c>
      <c r="I10" s="15">
        <f t="shared" si="0"/>
        <v>2809</v>
      </c>
      <c r="J10" s="15">
        <f t="shared" si="0"/>
        <v>730</v>
      </c>
      <c r="K10" s="15">
        <f t="shared" si="0"/>
        <v>124</v>
      </c>
      <c r="L10" s="15">
        <f t="shared" si="0"/>
        <v>1064</v>
      </c>
      <c r="M10" s="15">
        <f t="shared" si="0"/>
        <v>891</v>
      </c>
      <c r="N10" s="15">
        <f t="shared" si="0"/>
        <v>5075</v>
      </c>
      <c r="O10" s="15">
        <f t="shared" si="0"/>
        <v>100</v>
      </c>
      <c r="P10" s="15">
        <f t="shared" si="0"/>
        <v>24</v>
      </c>
      <c r="Q10" s="15">
        <f t="shared" si="0"/>
        <v>90</v>
      </c>
      <c r="R10" s="15">
        <f t="shared" si="0"/>
        <v>108</v>
      </c>
      <c r="S10" s="15">
        <f t="shared" si="0"/>
        <v>758</v>
      </c>
      <c r="T10" s="15">
        <f t="shared" si="0"/>
        <v>30</v>
      </c>
      <c r="U10" s="15">
        <f t="shared" si="0"/>
        <v>82</v>
      </c>
      <c r="V10" s="15">
        <f t="shared" si="0"/>
        <v>40</v>
      </c>
      <c r="W10" s="15">
        <f t="shared" si="0"/>
        <v>122</v>
      </c>
      <c r="X10" s="15">
        <f t="shared" si="0"/>
        <v>135</v>
      </c>
      <c r="Y10" s="15">
        <f t="shared" si="0"/>
        <v>521</v>
      </c>
      <c r="Z10" s="15">
        <f t="shared" si="0"/>
        <v>27</v>
      </c>
      <c r="AA10" s="15">
        <f t="shared" si="0"/>
        <v>46</v>
      </c>
      <c r="AB10" s="15">
        <f t="shared" si="0"/>
        <v>30</v>
      </c>
      <c r="AC10" s="15">
        <f t="shared" si="0"/>
        <v>52</v>
      </c>
      <c r="AD10" s="15">
        <f t="shared" si="0"/>
        <v>81</v>
      </c>
      <c r="AE10" s="15">
        <f t="shared" si="0"/>
        <v>475</v>
      </c>
      <c r="AF10" s="15">
        <f t="shared" si="0"/>
        <v>21</v>
      </c>
      <c r="AG10" s="15">
        <f t="shared" si="0"/>
        <v>90</v>
      </c>
      <c r="AH10" s="15">
        <f t="shared" si="0"/>
        <v>30</v>
      </c>
      <c r="AI10" s="15">
        <f t="shared" si="0"/>
        <v>140</v>
      </c>
      <c r="AJ10" s="15">
        <f t="shared" si="0"/>
        <v>108</v>
      </c>
      <c r="AK10" s="15">
        <f t="shared" si="0"/>
        <v>568</v>
      </c>
      <c r="AL10" s="15">
        <f t="shared" si="0"/>
        <v>26</v>
      </c>
      <c r="AM10" s="15">
        <f t="shared" ref="AM10:BV10" si="1">AM12+AM53</f>
        <v>102</v>
      </c>
      <c r="AN10" s="15">
        <f t="shared" si="1"/>
        <v>0</v>
      </c>
      <c r="AO10" s="15">
        <f t="shared" si="1"/>
        <v>156</v>
      </c>
      <c r="AP10" s="15">
        <f t="shared" si="1"/>
        <v>81</v>
      </c>
      <c r="AQ10" s="15">
        <f t="shared" si="1"/>
        <v>597</v>
      </c>
      <c r="AR10" s="15">
        <f t="shared" si="1"/>
        <v>26</v>
      </c>
      <c r="AS10" s="15">
        <f t="shared" si="1"/>
        <v>64</v>
      </c>
      <c r="AT10" s="15">
        <f t="shared" si="1"/>
        <v>0</v>
      </c>
      <c r="AU10" s="15">
        <f t="shared" si="1"/>
        <v>106</v>
      </c>
      <c r="AV10" s="15">
        <f t="shared" si="1"/>
        <v>81</v>
      </c>
      <c r="AW10" s="15">
        <f t="shared" si="1"/>
        <v>397</v>
      </c>
      <c r="AX10" s="15">
        <f t="shared" si="1"/>
        <v>22</v>
      </c>
      <c r="AY10" s="15">
        <f t="shared" si="1"/>
        <v>64</v>
      </c>
      <c r="AZ10" s="15">
        <f t="shared" si="1"/>
        <v>0</v>
      </c>
      <c r="BA10" s="15">
        <f t="shared" si="1"/>
        <v>106</v>
      </c>
      <c r="BB10" s="15">
        <f t="shared" si="1"/>
        <v>54</v>
      </c>
      <c r="BC10" s="15">
        <f t="shared" si="1"/>
        <v>424</v>
      </c>
      <c r="BD10" s="15">
        <f t="shared" si="1"/>
        <v>20</v>
      </c>
      <c r="BE10" s="15">
        <f t="shared" si="1"/>
        <v>62</v>
      </c>
      <c r="BF10" s="15">
        <f t="shared" si="1"/>
        <v>0</v>
      </c>
      <c r="BG10" s="15">
        <f t="shared" si="1"/>
        <v>100</v>
      </c>
      <c r="BH10" s="15">
        <f t="shared" si="1"/>
        <v>81</v>
      </c>
      <c r="BI10" s="15">
        <f t="shared" si="1"/>
        <v>333</v>
      </c>
      <c r="BJ10" s="15">
        <f t="shared" si="1"/>
        <v>22</v>
      </c>
      <c r="BK10" s="15">
        <f t="shared" si="1"/>
        <v>48</v>
      </c>
      <c r="BL10" s="15">
        <f t="shared" si="1"/>
        <v>0</v>
      </c>
      <c r="BM10" s="15">
        <f t="shared" si="1"/>
        <v>70</v>
      </c>
      <c r="BN10" s="15">
        <f t="shared" si="1"/>
        <v>54</v>
      </c>
      <c r="BO10" s="15">
        <f t="shared" si="1"/>
        <v>332</v>
      </c>
      <c r="BP10" s="15">
        <f t="shared" si="1"/>
        <v>14</v>
      </c>
      <c r="BQ10" s="15">
        <f t="shared" si="1"/>
        <v>28</v>
      </c>
      <c r="BR10" s="15">
        <f t="shared" si="1"/>
        <v>0</v>
      </c>
      <c r="BS10" s="15">
        <f t="shared" si="1"/>
        <v>54</v>
      </c>
      <c r="BT10" s="15">
        <f t="shared" si="1"/>
        <v>54</v>
      </c>
      <c r="BU10" s="15">
        <f t="shared" si="1"/>
        <v>260</v>
      </c>
      <c r="BV10" s="15">
        <f t="shared" si="1"/>
        <v>11</v>
      </c>
      <c r="BX10" s="19" t="b">
        <f>IF(G10=SUM(T10,Z10,AF10,AL10,AR10,AX10,BD10,BJ10,BP10,BV10),TRUE)</f>
        <v>1</v>
      </c>
    </row>
    <row r="11" spans="1:77" ht="12" customHeight="1" thickBot="1">
      <c r="A11" s="4"/>
      <c r="B11" s="20"/>
      <c r="C11" s="4"/>
      <c r="D11" s="4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1"/>
      <c r="U11" s="22"/>
      <c r="V11" s="22"/>
      <c r="W11" s="22"/>
      <c r="X11" s="22"/>
      <c r="Y11" s="22"/>
      <c r="Z11" s="21"/>
      <c r="AA11" s="22"/>
      <c r="AB11" s="22"/>
      <c r="AC11" s="22"/>
      <c r="AD11" s="22"/>
      <c r="AE11" s="22"/>
      <c r="AF11" s="21"/>
      <c r="AG11" s="22"/>
      <c r="AH11" s="22"/>
      <c r="AI11" s="22"/>
      <c r="AJ11" s="22"/>
      <c r="AK11" s="22"/>
      <c r="AL11" s="21"/>
      <c r="AM11" s="22"/>
      <c r="AN11" s="22"/>
      <c r="AO11" s="22"/>
      <c r="AP11" s="22"/>
      <c r="AQ11" s="22"/>
      <c r="AR11" s="21"/>
      <c r="AS11" s="22"/>
      <c r="AT11" s="22"/>
      <c r="AU11" s="22"/>
      <c r="AV11" s="22"/>
      <c r="AW11" s="22"/>
      <c r="AX11" s="21"/>
      <c r="AY11" s="22"/>
      <c r="AZ11" s="22"/>
      <c r="BA11" s="22"/>
      <c r="BB11" s="22"/>
      <c r="BC11" s="22"/>
      <c r="BD11" s="21"/>
      <c r="BE11" s="22"/>
      <c r="BF11" s="22"/>
      <c r="BG11" s="22"/>
      <c r="BH11" s="22"/>
      <c r="BI11" s="22"/>
      <c r="BJ11" s="21"/>
      <c r="BK11" s="22"/>
      <c r="BL11" s="22"/>
      <c r="BM11" s="22"/>
      <c r="BN11" s="22"/>
      <c r="BO11" s="22"/>
      <c r="BP11" s="21"/>
      <c r="BQ11" s="22"/>
      <c r="BR11" s="22"/>
      <c r="BS11" s="22"/>
      <c r="BT11" s="22"/>
      <c r="BU11" s="22"/>
      <c r="BV11" s="21"/>
    </row>
    <row r="12" spans="1:77" s="18" customFormat="1" ht="21" customHeight="1" thickBot="1">
      <c r="A12" s="11" t="s">
        <v>36</v>
      </c>
      <c r="B12" s="12" t="s">
        <v>364</v>
      </c>
      <c r="C12" s="13"/>
      <c r="D12" s="14"/>
      <c r="E12" s="14"/>
      <c r="F12" s="23"/>
      <c r="G12" s="15">
        <f t="shared" ref="G12:AL12" si="2">SUM(G13:G51)</f>
        <v>153</v>
      </c>
      <c r="H12" s="15">
        <f t="shared" si="2"/>
        <v>5508</v>
      </c>
      <c r="I12" s="15">
        <f t="shared" si="2"/>
        <v>2148</v>
      </c>
      <c r="J12" s="15">
        <f t="shared" si="2"/>
        <v>520</v>
      </c>
      <c r="K12" s="15">
        <f t="shared" si="2"/>
        <v>124</v>
      </c>
      <c r="L12" s="15">
        <f t="shared" si="2"/>
        <v>748</v>
      </c>
      <c r="M12" s="15">
        <f t="shared" si="2"/>
        <v>756</v>
      </c>
      <c r="N12" s="15">
        <f t="shared" si="2"/>
        <v>3360</v>
      </c>
      <c r="O12" s="15">
        <f t="shared" si="2"/>
        <v>82</v>
      </c>
      <c r="P12" s="15">
        <f t="shared" si="2"/>
        <v>24</v>
      </c>
      <c r="Q12" s="15">
        <f t="shared" si="2"/>
        <v>70</v>
      </c>
      <c r="R12" s="15">
        <f t="shared" si="2"/>
        <v>81</v>
      </c>
      <c r="S12" s="15">
        <f t="shared" si="2"/>
        <v>499</v>
      </c>
      <c r="T12" s="15">
        <f t="shared" si="2"/>
        <v>21</v>
      </c>
      <c r="U12" s="15">
        <f t="shared" si="2"/>
        <v>82</v>
      </c>
      <c r="V12" s="15">
        <f t="shared" si="2"/>
        <v>40</v>
      </c>
      <c r="W12" s="15">
        <f t="shared" si="2"/>
        <v>122</v>
      </c>
      <c r="X12" s="15">
        <f t="shared" si="2"/>
        <v>135</v>
      </c>
      <c r="Y12" s="15">
        <f t="shared" si="2"/>
        <v>521</v>
      </c>
      <c r="Z12" s="15">
        <f t="shared" si="2"/>
        <v>25</v>
      </c>
      <c r="AA12" s="15">
        <f t="shared" si="2"/>
        <v>46</v>
      </c>
      <c r="AB12" s="15">
        <f t="shared" si="2"/>
        <v>30</v>
      </c>
      <c r="AC12" s="15">
        <f t="shared" si="2"/>
        <v>52</v>
      </c>
      <c r="AD12" s="15">
        <f t="shared" si="2"/>
        <v>81</v>
      </c>
      <c r="AE12" s="15">
        <f t="shared" si="2"/>
        <v>475</v>
      </c>
      <c r="AF12" s="15">
        <f t="shared" si="2"/>
        <v>19</v>
      </c>
      <c r="AG12" s="15">
        <f t="shared" si="2"/>
        <v>58</v>
      </c>
      <c r="AH12" s="15">
        <f t="shared" si="2"/>
        <v>30</v>
      </c>
      <c r="AI12" s="15">
        <f t="shared" si="2"/>
        <v>86</v>
      </c>
      <c r="AJ12" s="15">
        <f t="shared" si="2"/>
        <v>108</v>
      </c>
      <c r="AK12" s="15">
        <f t="shared" si="2"/>
        <v>366</v>
      </c>
      <c r="AL12" s="15">
        <f t="shared" si="2"/>
        <v>18</v>
      </c>
      <c r="AM12" s="15">
        <f t="shared" ref="AM12:BR12" si="3">SUM(AM13:AM51)</f>
        <v>60</v>
      </c>
      <c r="AN12" s="15">
        <f t="shared" si="3"/>
        <v>0</v>
      </c>
      <c r="AO12" s="15">
        <f t="shared" si="3"/>
        <v>100</v>
      </c>
      <c r="AP12" s="15">
        <f t="shared" si="3"/>
        <v>54</v>
      </c>
      <c r="AQ12" s="15">
        <f t="shared" si="3"/>
        <v>326</v>
      </c>
      <c r="AR12" s="15">
        <f t="shared" si="3"/>
        <v>15</v>
      </c>
      <c r="AS12" s="15">
        <f t="shared" si="3"/>
        <v>58</v>
      </c>
      <c r="AT12" s="15">
        <f t="shared" si="3"/>
        <v>0</v>
      </c>
      <c r="AU12" s="15">
        <f t="shared" si="3"/>
        <v>100</v>
      </c>
      <c r="AV12" s="15">
        <f t="shared" si="3"/>
        <v>81</v>
      </c>
      <c r="AW12" s="15">
        <f t="shared" si="3"/>
        <v>337</v>
      </c>
      <c r="AX12" s="15">
        <f t="shared" si="3"/>
        <v>16</v>
      </c>
      <c r="AY12" s="15">
        <f t="shared" si="3"/>
        <v>50</v>
      </c>
      <c r="AZ12" s="15">
        <f t="shared" si="3"/>
        <v>0</v>
      </c>
      <c r="BA12" s="15">
        <f t="shared" si="3"/>
        <v>82</v>
      </c>
      <c r="BB12" s="15">
        <f t="shared" si="3"/>
        <v>54</v>
      </c>
      <c r="BC12" s="15">
        <f t="shared" si="3"/>
        <v>282</v>
      </c>
      <c r="BD12" s="15">
        <f t="shared" si="3"/>
        <v>13</v>
      </c>
      <c r="BE12" s="15">
        <f t="shared" si="3"/>
        <v>36</v>
      </c>
      <c r="BF12" s="15">
        <f t="shared" si="3"/>
        <v>0</v>
      </c>
      <c r="BG12" s="15">
        <f t="shared" si="3"/>
        <v>54</v>
      </c>
      <c r="BH12" s="15">
        <f t="shared" si="3"/>
        <v>81</v>
      </c>
      <c r="BI12" s="15">
        <f t="shared" si="3"/>
        <v>153</v>
      </c>
      <c r="BJ12" s="15">
        <f t="shared" si="3"/>
        <v>9</v>
      </c>
      <c r="BK12" s="15">
        <f t="shared" si="3"/>
        <v>38</v>
      </c>
      <c r="BL12" s="15">
        <f t="shared" si="3"/>
        <v>0</v>
      </c>
      <c r="BM12" s="15">
        <f t="shared" si="3"/>
        <v>56</v>
      </c>
      <c r="BN12" s="15">
        <f t="shared" si="3"/>
        <v>54</v>
      </c>
      <c r="BO12" s="15">
        <f t="shared" si="3"/>
        <v>284</v>
      </c>
      <c r="BP12" s="15">
        <f t="shared" si="3"/>
        <v>12</v>
      </c>
      <c r="BQ12" s="15">
        <f t="shared" si="3"/>
        <v>10</v>
      </c>
      <c r="BR12" s="15">
        <f t="shared" si="3"/>
        <v>0</v>
      </c>
      <c r="BS12" s="15">
        <f t="shared" ref="BS12:CX12" si="4">SUM(BS13:BS51)</f>
        <v>26</v>
      </c>
      <c r="BT12" s="15">
        <f t="shared" si="4"/>
        <v>27</v>
      </c>
      <c r="BU12" s="15">
        <f t="shared" si="4"/>
        <v>117</v>
      </c>
      <c r="BV12" s="15">
        <f t="shared" si="4"/>
        <v>5</v>
      </c>
      <c r="BX12" s="19" t="b">
        <f>IF(G12=SUM(T12,Z12,AF12,AL12,AR12,AX12,BD12,BJ12,BP12,BV12),TRUE)</f>
        <v>1</v>
      </c>
    </row>
    <row r="13" spans="1:77" ht="14.25" customHeight="1">
      <c r="A13" s="24" t="s">
        <v>37</v>
      </c>
      <c r="B13" s="25" t="s">
        <v>155</v>
      </c>
      <c r="C13" s="26"/>
      <c r="D13" s="27">
        <v>1</v>
      </c>
      <c r="E13" s="27">
        <v>2</v>
      </c>
      <c r="F13" s="27"/>
      <c r="G13" s="28">
        <f>T13+Z13+AF13+AL13+AR13+AX13+BD13+BJ13+BP13+BV13</f>
        <v>4</v>
      </c>
      <c r="H13" s="28">
        <f>N13+I13</f>
        <v>144</v>
      </c>
      <c r="I13" s="29">
        <f>SUM(J13:M13)</f>
        <v>30</v>
      </c>
      <c r="J13" s="29">
        <f>O13+U13+AA13+AG13+AM13+AS13+AY13+BE13+BK13+BQ13</f>
        <v>0</v>
      </c>
      <c r="K13" s="29">
        <f>P13+V13+AB13+AH13+AN13+AT13+AZ13+BF13+BL13+BR13</f>
        <v>30</v>
      </c>
      <c r="L13" s="29">
        <f>Q13+W13+AC13+AI13+AO13+AU13+BA13+BG13+BM13+BS13</f>
        <v>0</v>
      </c>
      <c r="M13" s="29">
        <f>R13+X13+AD13+AJ13+AP13+AV13+BB13+BH13+BN13+BT13</f>
        <v>0</v>
      </c>
      <c r="N13" s="29">
        <f>S13+Y13+AE13+AK13+AQ13+AW13+BC13+BI13++BO13+BU13</f>
        <v>114</v>
      </c>
      <c r="O13" s="30"/>
      <c r="P13" s="30">
        <v>14</v>
      </c>
      <c r="Q13" s="30"/>
      <c r="R13" s="30"/>
      <c r="S13" s="30">
        <v>58</v>
      </c>
      <c r="T13" s="28">
        <f t="shared" ref="T13:T51" si="5">SUM(O13:S13)/36</f>
        <v>2</v>
      </c>
      <c r="U13" s="30"/>
      <c r="V13" s="30">
        <v>16</v>
      </c>
      <c r="W13" s="30"/>
      <c r="X13" s="30"/>
      <c r="Y13" s="30">
        <v>56</v>
      </c>
      <c r="Z13" s="28">
        <f>SUM(U13:Y13)/36</f>
        <v>2</v>
      </c>
      <c r="AA13" s="30"/>
      <c r="AB13" s="30"/>
      <c r="AC13" s="30"/>
      <c r="AD13" s="30"/>
      <c r="AE13" s="30"/>
      <c r="AF13" s="28">
        <f>SUM(AA13:AE13)/36</f>
        <v>0</v>
      </c>
      <c r="AG13" s="30"/>
      <c r="AH13" s="30"/>
      <c r="AI13" s="30"/>
      <c r="AJ13" s="30"/>
      <c r="AK13" s="30"/>
      <c r="AL13" s="28">
        <f>SUM(AG13:AK13)/36</f>
        <v>0</v>
      </c>
      <c r="AM13" s="30"/>
      <c r="AN13" s="30"/>
      <c r="AO13" s="30"/>
      <c r="AP13" s="30"/>
      <c r="AQ13" s="30"/>
      <c r="AR13" s="28">
        <f>SUM(AM13:AQ13)/36</f>
        <v>0</v>
      </c>
      <c r="AS13" s="30"/>
      <c r="AT13" s="30"/>
      <c r="AU13" s="30"/>
      <c r="AV13" s="30"/>
      <c r="AW13" s="30"/>
      <c r="AX13" s="28">
        <f>SUM(AS13:AW13)/36</f>
        <v>0</v>
      </c>
      <c r="AY13" s="30"/>
      <c r="AZ13" s="30"/>
      <c r="BA13" s="30"/>
      <c r="BB13" s="30"/>
      <c r="BC13" s="30"/>
      <c r="BD13" s="28">
        <f>SUM(AY13:BC13)/36</f>
        <v>0</v>
      </c>
      <c r="BE13" s="30"/>
      <c r="BF13" s="30"/>
      <c r="BG13" s="30"/>
      <c r="BH13" s="30"/>
      <c r="BI13" s="30"/>
      <c r="BJ13" s="28">
        <f>SUM(BE13:BI13)/36</f>
        <v>0</v>
      </c>
      <c r="BK13" s="30"/>
      <c r="BL13" s="30"/>
      <c r="BM13" s="30"/>
      <c r="BN13" s="30"/>
      <c r="BO13" s="30"/>
      <c r="BP13" s="28">
        <f>SUM(BK13:BO13)/36</f>
        <v>0</v>
      </c>
      <c r="BQ13" s="30"/>
      <c r="BR13" s="30"/>
      <c r="BS13" s="30"/>
      <c r="BT13" s="30"/>
      <c r="BU13" s="30"/>
      <c r="BV13" s="28">
        <f>SUM(BQ13:BU13)/36</f>
        <v>0</v>
      </c>
    </row>
    <row r="14" spans="1:77" ht="21" customHeight="1">
      <c r="A14" s="24" t="s">
        <v>38</v>
      </c>
      <c r="B14" s="31" t="s">
        <v>166</v>
      </c>
      <c r="C14" s="26">
        <v>4</v>
      </c>
      <c r="D14" s="27">
        <v>3</v>
      </c>
      <c r="E14" s="27"/>
      <c r="F14" s="27"/>
      <c r="G14" s="28">
        <f t="shared" ref="G14" si="6">T14+Z14+AF14+AL14+AR14+AX14+BD14+BJ14+BP14+BV14</f>
        <v>8</v>
      </c>
      <c r="H14" s="28">
        <f t="shared" ref="H14" si="7">N14+I14</f>
        <v>288</v>
      </c>
      <c r="I14" s="226">
        <f t="shared" ref="I14" si="8">SUM(J14:M14)</f>
        <v>71</v>
      </c>
      <c r="J14" s="226">
        <f t="shared" ref="J14" si="9">O14+U14+AA14+AG14+AM14+AS14+AY14+BE14+BK14+BQ14</f>
        <v>0</v>
      </c>
      <c r="K14" s="226">
        <f t="shared" ref="K14" si="10">P14+V14+AB14+AH14+AN14+AT14+AZ14+BF14+BL14+BR14</f>
        <v>44</v>
      </c>
      <c r="L14" s="226">
        <f t="shared" ref="L14" si="11">Q14+W14+AC14+AI14+AO14+AU14+BA14+BG14+BM14+BS14</f>
        <v>0</v>
      </c>
      <c r="M14" s="226">
        <f t="shared" ref="M14" si="12">R14+X14+AD14+AJ14+AP14+AV14+BB14+BH14+BN14+BT14</f>
        <v>27</v>
      </c>
      <c r="N14" s="226">
        <f t="shared" ref="N14" si="13">S14+Y14+AE14+AK14+AQ14+AW14+BC14+BI14++BO14+BU14</f>
        <v>217</v>
      </c>
      <c r="O14" s="30"/>
      <c r="P14" s="30"/>
      <c r="Q14" s="30"/>
      <c r="R14" s="30"/>
      <c r="S14" s="30"/>
      <c r="T14" s="28">
        <f t="shared" ref="T14" si="14">SUM(O14:S14)/36</f>
        <v>0</v>
      </c>
      <c r="U14" s="30"/>
      <c r="V14" s="30"/>
      <c r="W14" s="30"/>
      <c r="X14" s="30"/>
      <c r="Y14" s="30"/>
      <c r="Z14" s="28">
        <f t="shared" ref="Z14" si="15">SUM(U14:Y14)/36</f>
        <v>0</v>
      </c>
      <c r="AA14" s="30"/>
      <c r="AB14" s="30">
        <v>14</v>
      </c>
      <c r="AC14" s="30"/>
      <c r="AD14" s="30"/>
      <c r="AE14" s="30">
        <v>130</v>
      </c>
      <c r="AF14" s="28">
        <f t="shared" ref="AF14" si="16">SUM(AA14:AE14)/36</f>
        <v>4</v>
      </c>
      <c r="AG14" s="30"/>
      <c r="AH14" s="30">
        <v>30</v>
      </c>
      <c r="AI14" s="30"/>
      <c r="AJ14" s="30">
        <v>27</v>
      </c>
      <c r="AK14" s="30">
        <v>87</v>
      </c>
      <c r="AL14" s="28">
        <f t="shared" ref="AL14" si="17">SUM(AG14:AK14)/36</f>
        <v>4</v>
      </c>
      <c r="AM14" s="30"/>
      <c r="AN14" s="30"/>
      <c r="AO14" s="30"/>
      <c r="AP14" s="30"/>
      <c r="AQ14" s="30"/>
      <c r="AR14" s="28">
        <f t="shared" ref="AR14" si="18">SUM(AM14:AQ14)/36</f>
        <v>0</v>
      </c>
      <c r="AS14" s="30"/>
      <c r="AT14" s="30"/>
      <c r="AU14" s="30"/>
      <c r="AV14" s="30"/>
      <c r="AW14" s="30"/>
      <c r="AX14" s="28">
        <f t="shared" ref="AX14" si="19">SUM(AS14:AW14)/36</f>
        <v>0</v>
      </c>
      <c r="AY14" s="30"/>
      <c r="AZ14" s="30"/>
      <c r="BA14" s="30"/>
      <c r="BB14" s="30"/>
      <c r="BC14" s="30"/>
      <c r="BD14" s="28">
        <f t="shared" ref="BD14" si="20">SUM(AY14:BC14)/36</f>
        <v>0</v>
      </c>
      <c r="BE14" s="30"/>
      <c r="BF14" s="30"/>
      <c r="BG14" s="30"/>
      <c r="BH14" s="30"/>
      <c r="BI14" s="30"/>
      <c r="BJ14" s="28">
        <f t="shared" ref="BJ14" si="21">SUM(BE14:BI14)/36</f>
        <v>0</v>
      </c>
      <c r="BK14" s="30"/>
      <c r="BL14" s="30"/>
      <c r="BM14" s="30"/>
      <c r="BN14" s="30"/>
      <c r="BO14" s="30"/>
      <c r="BP14" s="28">
        <f t="shared" ref="BP14" si="22">SUM(BK14:BO14)/36</f>
        <v>0</v>
      </c>
      <c r="BQ14" s="30"/>
      <c r="BR14" s="30"/>
      <c r="BS14" s="30"/>
      <c r="BT14" s="30"/>
      <c r="BU14" s="30"/>
      <c r="BV14" s="28">
        <f t="shared" ref="BV14" si="23">SUM(BQ14:BU14)/36</f>
        <v>0</v>
      </c>
    </row>
    <row r="15" spans="1:77" ht="21" customHeight="1">
      <c r="A15" s="24" t="s">
        <v>39</v>
      </c>
      <c r="B15" s="31" t="s">
        <v>157</v>
      </c>
      <c r="C15" s="26">
        <v>1</v>
      </c>
      <c r="D15" s="27"/>
      <c r="E15" s="27"/>
      <c r="F15" s="27"/>
      <c r="G15" s="28">
        <f t="shared" ref="G15:G51" si="24">T15+Z15+AF15+AL15+AR15+AX15+BD15+BJ15+BP15+BV15</f>
        <v>3</v>
      </c>
      <c r="H15" s="28">
        <f t="shared" ref="H15:H51" si="25">N15+I15</f>
        <v>108</v>
      </c>
      <c r="I15" s="29">
        <f t="shared" ref="I15:I51" si="26">SUM(J15:M15)</f>
        <v>47</v>
      </c>
      <c r="J15" s="29">
        <f>O15+U15+AA15+AG15+AM15+AS15+AY15+BE15+BK15+BQ15</f>
        <v>12</v>
      </c>
      <c r="K15" s="29">
        <f t="shared" ref="K15:M51" si="27">P15+V15+AB15+AH15+AN15+AT15+AZ15+BF15+BL15+BR15</f>
        <v>0</v>
      </c>
      <c r="L15" s="29">
        <f t="shared" si="27"/>
        <v>8</v>
      </c>
      <c r="M15" s="29">
        <f t="shared" si="27"/>
        <v>27</v>
      </c>
      <c r="N15" s="29">
        <f t="shared" ref="N15:N51" si="28">S15+Y15+AE15+AK15+AQ15+AW15+BC15+BI15++BO15+BU15</f>
        <v>61</v>
      </c>
      <c r="O15" s="30">
        <v>12</v>
      </c>
      <c r="P15" s="30"/>
      <c r="Q15" s="30">
        <v>8</v>
      </c>
      <c r="R15" s="30">
        <v>27</v>
      </c>
      <c r="S15" s="30">
        <v>61</v>
      </c>
      <c r="T15" s="28">
        <f t="shared" si="5"/>
        <v>3</v>
      </c>
      <c r="U15" s="30"/>
      <c r="V15" s="30"/>
      <c r="W15" s="30"/>
      <c r="X15" s="30"/>
      <c r="Y15" s="30"/>
      <c r="Z15" s="28">
        <f t="shared" ref="Z15:Z51" si="29">SUM(U15:Y15)/36</f>
        <v>0</v>
      </c>
      <c r="AA15" s="30"/>
      <c r="AB15" s="30"/>
      <c r="AC15" s="30"/>
      <c r="AD15" s="30"/>
      <c r="AE15" s="30"/>
      <c r="AF15" s="28">
        <f t="shared" ref="AF15:AF51" si="30">SUM(AA15:AE15)/36</f>
        <v>0</v>
      </c>
      <c r="AG15" s="30"/>
      <c r="AH15" s="30"/>
      <c r="AI15" s="30"/>
      <c r="AJ15" s="30"/>
      <c r="AK15" s="30"/>
      <c r="AL15" s="28">
        <f t="shared" ref="AL15:AL51" si="31">SUM(AG15:AK15)/36</f>
        <v>0</v>
      </c>
      <c r="AM15" s="30"/>
      <c r="AN15" s="30"/>
      <c r="AO15" s="30"/>
      <c r="AP15" s="30"/>
      <c r="AQ15" s="30"/>
      <c r="AR15" s="28">
        <f t="shared" ref="AR15:AR16" si="32">SUM(AM15:AQ15)/36</f>
        <v>0</v>
      </c>
      <c r="AS15" s="30"/>
      <c r="AT15" s="30"/>
      <c r="AU15" s="30"/>
      <c r="AV15" s="30"/>
      <c r="AW15" s="30"/>
      <c r="AX15" s="28">
        <f t="shared" ref="AX15:AX16" si="33">SUM(AS15:AW15)/36</f>
        <v>0</v>
      </c>
      <c r="AY15" s="30"/>
      <c r="AZ15" s="30"/>
      <c r="BA15" s="30"/>
      <c r="BB15" s="30"/>
      <c r="BC15" s="30"/>
      <c r="BD15" s="28">
        <f t="shared" ref="BD15:BD51" si="34">SUM(AY15:BC15)/36</f>
        <v>0</v>
      </c>
      <c r="BE15" s="30"/>
      <c r="BF15" s="30"/>
      <c r="BG15" s="30"/>
      <c r="BH15" s="30"/>
      <c r="BI15" s="30"/>
      <c r="BJ15" s="28">
        <f t="shared" ref="BJ15:BJ51" si="35">SUM(BE15:BI15)/36</f>
        <v>0</v>
      </c>
      <c r="BK15" s="30"/>
      <c r="BL15" s="30"/>
      <c r="BM15" s="30"/>
      <c r="BN15" s="30"/>
      <c r="BO15" s="30"/>
      <c r="BP15" s="28">
        <f t="shared" ref="BP15:BP51" si="36">SUM(BK15:BO15)/36</f>
        <v>0</v>
      </c>
      <c r="BQ15" s="30"/>
      <c r="BR15" s="30"/>
      <c r="BS15" s="30"/>
      <c r="BT15" s="30"/>
      <c r="BU15" s="30"/>
      <c r="BV15" s="28">
        <f t="shared" ref="BV15:BV51" si="37">SUM(BQ15:BU15)/36</f>
        <v>0</v>
      </c>
    </row>
    <row r="16" spans="1:77" ht="21" customHeight="1">
      <c r="A16" s="24" t="s">
        <v>40</v>
      </c>
      <c r="B16" s="31" t="s">
        <v>367</v>
      </c>
      <c r="C16" s="26">
        <v>1</v>
      </c>
      <c r="D16" s="32"/>
      <c r="E16" s="27"/>
      <c r="F16" s="27"/>
      <c r="G16" s="28">
        <f t="shared" si="24"/>
        <v>3</v>
      </c>
      <c r="H16" s="28">
        <f t="shared" si="25"/>
        <v>108</v>
      </c>
      <c r="I16" s="29">
        <f t="shared" si="26"/>
        <v>49</v>
      </c>
      <c r="J16" s="29">
        <f t="shared" ref="J16:J51" si="38">O16+U16+AA16+AG16+AM16+AS16+AY16+BE16+BK16+BQ16</f>
        <v>14</v>
      </c>
      <c r="K16" s="29">
        <f t="shared" si="27"/>
        <v>0</v>
      </c>
      <c r="L16" s="29">
        <f t="shared" si="27"/>
        <v>8</v>
      </c>
      <c r="M16" s="29">
        <f t="shared" si="27"/>
        <v>27</v>
      </c>
      <c r="N16" s="29">
        <f t="shared" si="28"/>
        <v>59</v>
      </c>
      <c r="O16" s="30">
        <v>14</v>
      </c>
      <c r="P16" s="30"/>
      <c r="Q16" s="30">
        <v>8</v>
      </c>
      <c r="R16" s="30">
        <v>27</v>
      </c>
      <c r="S16" s="30">
        <v>59</v>
      </c>
      <c r="T16" s="28">
        <f t="shared" si="5"/>
        <v>3</v>
      </c>
      <c r="U16" s="30"/>
      <c r="V16" s="30"/>
      <c r="W16" s="30"/>
      <c r="X16" s="30"/>
      <c r="Y16" s="30"/>
      <c r="Z16" s="28">
        <f t="shared" si="29"/>
        <v>0</v>
      </c>
      <c r="AA16" s="30"/>
      <c r="AB16" s="30"/>
      <c r="AC16" s="30"/>
      <c r="AD16" s="30"/>
      <c r="AE16" s="30"/>
      <c r="AF16" s="28">
        <f t="shared" si="30"/>
        <v>0</v>
      </c>
      <c r="AG16" s="30"/>
      <c r="AH16" s="30"/>
      <c r="AI16" s="30"/>
      <c r="AJ16" s="30"/>
      <c r="AK16" s="30"/>
      <c r="AL16" s="28">
        <f t="shared" si="31"/>
        <v>0</v>
      </c>
      <c r="AM16" s="30"/>
      <c r="AN16" s="30"/>
      <c r="AO16" s="30"/>
      <c r="AP16" s="30"/>
      <c r="AQ16" s="30"/>
      <c r="AR16" s="28">
        <f t="shared" si="32"/>
        <v>0</v>
      </c>
      <c r="AS16" s="30"/>
      <c r="AT16" s="30"/>
      <c r="AU16" s="30"/>
      <c r="AV16" s="30"/>
      <c r="AW16" s="30"/>
      <c r="AX16" s="28">
        <f t="shared" si="33"/>
        <v>0</v>
      </c>
      <c r="AY16" s="30"/>
      <c r="AZ16" s="30"/>
      <c r="BA16" s="30"/>
      <c r="BB16" s="30"/>
      <c r="BC16" s="30"/>
      <c r="BD16" s="28">
        <f t="shared" si="34"/>
        <v>0</v>
      </c>
      <c r="BE16" s="30"/>
      <c r="BF16" s="30"/>
      <c r="BG16" s="30"/>
      <c r="BH16" s="30"/>
      <c r="BI16" s="30"/>
      <c r="BJ16" s="28">
        <f t="shared" si="35"/>
        <v>0</v>
      </c>
      <c r="BK16" s="30"/>
      <c r="BL16" s="30"/>
      <c r="BM16" s="30"/>
      <c r="BN16" s="30"/>
      <c r="BO16" s="30"/>
      <c r="BP16" s="28">
        <f t="shared" si="36"/>
        <v>0</v>
      </c>
      <c r="BQ16" s="30"/>
      <c r="BR16" s="30"/>
      <c r="BS16" s="30"/>
      <c r="BT16" s="30"/>
      <c r="BU16" s="30"/>
      <c r="BV16" s="28">
        <f t="shared" si="37"/>
        <v>0</v>
      </c>
    </row>
    <row r="17" spans="1:74" ht="21" customHeight="1">
      <c r="A17" s="24" t="s">
        <v>41</v>
      </c>
      <c r="B17" s="31" t="s">
        <v>158</v>
      </c>
      <c r="C17" s="26"/>
      <c r="D17" s="27">
        <v>2</v>
      </c>
      <c r="E17" s="27"/>
      <c r="F17" s="27"/>
      <c r="G17" s="28">
        <f t="shared" si="24"/>
        <v>2</v>
      </c>
      <c r="H17" s="28">
        <f>N17+I17</f>
        <v>72</v>
      </c>
      <c r="I17" s="29">
        <f>SUM(J17:M17)</f>
        <v>20</v>
      </c>
      <c r="J17" s="29">
        <f t="shared" si="38"/>
        <v>10</v>
      </c>
      <c r="K17" s="29">
        <f t="shared" si="27"/>
        <v>0</v>
      </c>
      <c r="L17" s="29">
        <f t="shared" si="27"/>
        <v>10</v>
      </c>
      <c r="M17" s="29">
        <f t="shared" si="27"/>
        <v>0</v>
      </c>
      <c r="N17" s="29">
        <f t="shared" si="28"/>
        <v>52</v>
      </c>
      <c r="O17" s="30"/>
      <c r="P17" s="30"/>
      <c r="Q17" s="30"/>
      <c r="R17" s="30"/>
      <c r="S17" s="30"/>
      <c r="T17" s="28">
        <f>SUM(O17:S17)/36</f>
        <v>0</v>
      </c>
      <c r="U17" s="30">
        <v>10</v>
      </c>
      <c r="V17" s="30"/>
      <c r="W17" s="30">
        <v>10</v>
      </c>
      <c r="X17" s="30"/>
      <c r="Y17" s="30">
        <v>52</v>
      </c>
      <c r="Z17" s="28">
        <f>SUM(U17:Y17)/36</f>
        <v>2</v>
      </c>
      <c r="AA17" s="30"/>
      <c r="AB17" s="30"/>
      <c r="AC17" s="30"/>
      <c r="AD17" s="30"/>
      <c r="AE17" s="30"/>
      <c r="AF17" s="28">
        <f>SUM(AA17:AE17)/36</f>
        <v>0</v>
      </c>
      <c r="AG17" s="30"/>
      <c r="AH17" s="30"/>
      <c r="AI17" s="30"/>
      <c r="AJ17" s="30"/>
      <c r="AK17" s="30"/>
      <c r="AL17" s="28">
        <f>SUM(AG17:AK17)/36</f>
        <v>0</v>
      </c>
      <c r="AM17" s="30"/>
      <c r="AN17" s="30"/>
      <c r="AO17" s="30"/>
      <c r="AP17" s="30"/>
      <c r="AQ17" s="30"/>
      <c r="AR17" s="28">
        <f>SUM(AM17:AQ17)/36</f>
        <v>0</v>
      </c>
      <c r="AS17" s="30"/>
      <c r="AT17" s="30"/>
      <c r="AU17" s="30"/>
      <c r="AV17" s="30"/>
      <c r="AW17" s="30"/>
      <c r="AX17" s="28">
        <f>SUM(AS17:AW17)/36</f>
        <v>0</v>
      </c>
      <c r="AY17" s="30"/>
      <c r="AZ17" s="30"/>
      <c r="BA17" s="30"/>
      <c r="BB17" s="30"/>
      <c r="BC17" s="30"/>
      <c r="BD17" s="28">
        <f>SUM(AY17:BC17)/36</f>
        <v>0</v>
      </c>
      <c r="BE17" s="30"/>
      <c r="BF17" s="30"/>
      <c r="BG17" s="30"/>
      <c r="BH17" s="30"/>
      <c r="BI17" s="30"/>
      <c r="BJ17" s="28">
        <f>SUM(BE17:BI17)/36</f>
        <v>0</v>
      </c>
      <c r="BK17" s="30"/>
      <c r="BL17" s="30"/>
      <c r="BM17" s="30"/>
      <c r="BN17" s="30"/>
      <c r="BO17" s="30"/>
      <c r="BP17" s="28">
        <f>SUM(BK17:BO17)/36</f>
        <v>0</v>
      </c>
      <c r="BQ17" s="30"/>
      <c r="BR17" s="30"/>
      <c r="BS17" s="30"/>
      <c r="BT17" s="30"/>
      <c r="BU17" s="30"/>
      <c r="BV17" s="28">
        <f>SUM(BQ17:BU17)/36</f>
        <v>0</v>
      </c>
    </row>
    <row r="18" spans="1:74" ht="21" customHeight="1">
      <c r="A18" s="24" t="s">
        <v>42</v>
      </c>
      <c r="B18" s="31" t="s">
        <v>159</v>
      </c>
      <c r="C18" s="26">
        <v>2</v>
      </c>
      <c r="D18" s="27">
        <v>1</v>
      </c>
      <c r="E18" s="27"/>
      <c r="F18" s="27"/>
      <c r="G18" s="28">
        <f t="shared" si="24"/>
        <v>5</v>
      </c>
      <c r="H18" s="28">
        <f>N18+I18</f>
        <v>180</v>
      </c>
      <c r="I18" s="29">
        <f>SUM(J18:M18)</f>
        <v>57</v>
      </c>
      <c r="J18" s="29">
        <f t="shared" si="38"/>
        <v>8</v>
      </c>
      <c r="K18" s="29">
        <f t="shared" si="27"/>
        <v>0</v>
      </c>
      <c r="L18" s="29">
        <f t="shared" si="27"/>
        <v>22</v>
      </c>
      <c r="M18" s="29">
        <f t="shared" si="27"/>
        <v>27</v>
      </c>
      <c r="N18" s="29">
        <f t="shared" si="28"/>
        <v>123</v>
      </c>
      <c r="O18" s="30">
        <v>4</v>
      </c>
      <c r="P18" s="30"/>
      <c r="Q18" s="30">
        <v>8</v>
      </c>
      <c r="R18" s="30"/>
      <c r="S18" s="30">
        <v>60</v>
      </c>
      <c r="T18" s="28">
        <f>SUM(O18:S18)/36</f>
        <v>2</v>
      </c>
      <c r="U18" s="30">
        <v>4</v>
      </c>
      <c r="V18" s="30"/>
      <c r="W18" s="30">
        <v>14</v>
      </c>
      <c r="X18" s="30">
        <v>27</v>
      </c>
      <c r="Y18" s="30">
        <v>63</v>
      </c>
      <c r="Z18" s="28">
        <f>SUM(U18:Y18)/36</f>
        <v>3</v>
      </c>
      <c r="AA18" s="30"/>
      <c r="AB18" s="30"/>
      <c r="AC18" s="30"/>
      <c r="AD18" s="30"/>
      <c r="AE18" s="30"/>
      <c r="AF18" s="28">
        <f>SUM(AA18:AE18)/36</f>
        <v>0</v>
      </c>
      <c r="AG18" s="30"/>
      <c r="AH18" s="30"/>
      <c r="AI18" s="30"/>
      <c r="AJ18" s="30"/>
      <c r="AK18" s="30"/>
      <c r="AL18" s="28">
        <f>SUM(AG18:AK18)/36</f>
        <v>0</v>
      </c>
      <c r="AM18" s="30"/>
      <c r="AN18" s="30"/>
      <c r="AO18" s="30"/>
      <c r="AP18" s="30"/>
      <c r="AQ18" s="30"/>
      <c r="AR18" s="28">
        <f>SUM(AM18:AQ18)/36</f>
        <v>0</v>
      </c>
      <c r="AS18" s="30"/>
      <c r="AT18" s="30"/>
      <c r="AU18" s="30"/>
      <c r="AV18" s="30"/>
      <c r="AW18" s="30"/>
      <c r="AX18" s="28">
        <f>SUM(AS18:AW18)/36</f>
        <v>0</v>
      </c>
      <c r="AY18" s="30"/>
      <c r="AZ18" s="30"/>
      <c r="BA18" s="30"/>
      <c r="BB18" s="30"/>
      <c r="BC18" s="30"/>
      <c r="BD18" s="28">
        <f>SUM(AY18:BC18)/36</f>
        <v>0</v>
      </c>
      <c r="BE18" s="30"/>
      <c r="BF18" s="30"/>
      <c r="BG18" s="30"/>
      <c r="BH18" s="30"/>
      <c r="BI18" s="30"/>
      <c r="BJ18" s="28">
        <f>SUM(BE18:BI18)/36</f>
        <v>0</v>
      </c>
      <c r="BK18" s="30"/>
      <c r="BL18" s="30"/>
      <c r="BM18" s="30"/>
      <c r="BN18" s="30"/>
      <c r="BO18" s="30"/>
      <c r="BP18" s="28">
        <f>SUM(BK18:BO18)/36</f>
        <v>0</v>
      </c>
      <c r="BQ18" s="30"/>
      <c r="BR18" s="30"/>
      <c r="BS18" s="30"/>
      <c r="BT18" s="30"/>
      <c r="BU18" s="30"/>
      <c r="BV18" s="28">
        <f>SUM(BQ18:BU18)/36</f>
        <v>0</v>
      </c>
    </row>
    <row r="19" spans="1:74" ht="21" customHeight="1">
      <c r="A19" s="24" t="s">
        <v>43</v>
      </c>
      <c r="B19" s="31" t="s">
        <v>160</v>
      </c>
      <c r="C19" s="26"/>
      <c r="D19" s="27" t="s">
        <v>161</v>
      </c>
      <c r="E19" s="27"/>
      <c r="F19" s="27"/>
      <c r="G19" s="28">
        <f t="shared" si="24"/>
        <v>2</v>
      </c>
      <c r="H19" s="28">
        <f t="shared" si="25"/>
        <v>72</v>
      </c>
      <c r="I19" s="29">
        <f t="shared" si="26"/>
        <v>20</v>
      </c>
      <c r="J19" s="29">
        <f t="shared" si="38"/>
        <v>0</v>
      </c>
      <c r="K19" s="29">
        <f t="shared" si="27"/>
        <v>20</v>
      </c>
      <c r="L19" s="29">
        <f t="shared" si="27"/>
        <v>0</v>
      </c>
      <c r="M19" s="29">
        <f t="shared" si="27"/>
        <v>0</v>
      </c>
      <c r="N19" s="29">
        <f t="shared" si="28"/>
        <v>52</v>
      </c>
      <c r="O19" s="30"/>
      <c r="P19" s="30">
        <v>10</v>
      </c>
      <c r="Q19" s="30"/>
      <c r="R19" s="30"/>
      <c r="S19" s="30">
        <v>26</v>
      </c>
      <c r="T19" s="28">
        <f t="shared" si="5"/>
        <v>1</v>
      </c>
      <c r="U19" s="30"/>
      <c r="V19" s="30">
        <v>10</v>
      </c>
      <c r="W19" s="30"/>
      <c r="X19" s="30"/>
      <c r="Y19" s="30">
        <v>26</v>
      </c>
      <c r="Z19" s="28">
        <f t="shared" si="29"/>
        <v>1</v>
      </c>
      <c r="AA19" s="30"/>
      <c r="AB19" s="30"/>
      <c r="AC19" s="30"/>
      <c r="AD19" s="30"/>
      <c r="AE19" s="30"/>
      <c r="AF19" s="28">
        <f t="shared" si="30"/>
        <v>0</v>
      </c>
      <c r="AG19" s="30"/>
      <c r="AH19" s="30"/>
      <c r="AI19" s="30"/>
      <c r="AJ19" s="30"/>
      <c r="AK19" s="30"/>
      <c r="AL19" s="28">
        <f t="shared" si="31"/>
        <v>0</v>
      </c>
      <c r="AM19" s="30"/>
      <c r="AN19" s="30"/>
      <c r="AO19" s="30"/>
      <c r="AP19" s="30"/>
      <c r="AQ19" s="30"/>
      <c r="AR19" s="28">
        <f t="shared" ref="AR19:AR29" si="39">SUM(AM19:AQ19)/36</f>
        <v>0</v>
      </c>
      <c r="AS19" s="30"/>
      <c r="AT19" s="30"/>
      <c r="AU19" s="30"/>
      <c r="AV19" s="30"/>
      <c r="AW19" s="30"/>
      <c r="AX19" s="28">
        <f t="shared" ref="AX19:AX29" si="40">SUM(AS19:AW19)/36</f>
        <v>0</v>
      </c>
      <c r="AY19" s="30"/>
      <c r="AZ19" s="30"/>
      <c r="BA19" s="30"/>
      <c r="BB19" s="30"/>
      <c r="BC19" s="30"/>
      <c r="BD19" s="28">
        <f t="shared" si="34"/>
        <v>0</v>
      </c>
      <c r="BE19" s="30"/>
      <c r="BF19" s="30"/>
      <c r="BG19" s="30"/>
      <c r="BH19" s="30"/>
      <c r="BI19" s="30"/>
      <c r="BJ19" s="28">
        <f t="shared" si="35"/>
        <v>0</v>
      </c>
      <c r="BK19" s="30"/>
      <c r="BL19" s="30"/>
      <c r="BM19" s="30"/>
      <c r="BN19" s="30"/>
      <c r="BO19" s="30"/>
      <c r="BP19" s="28">
        <f t="shared" si="36"/>
        <v>0</v>
      </c>
      <c r="BQ19" s="30"/>
      <c r="BR19" s="30"/>
      <c r="BS19" s="30"/>
      <c r="BT19" s="30"/>
      <c r="BU19" s="30"/>
      <c r="BV19" s="28">
        <f t="shared" si="37"/>
        <v>0</v>
      </c>
    </row>
    <row r="20" spans="1:74" ht="21" customHeight="1">
      <c r="A20" s="24" t="s">
        <v>44</v>
      </c>
      <c r="B20" s="31" t="s">
        <v>163</v>
      </c>
      <c r="C20" s="26">
        <v>3</v>
      </c>
      <c r="D20" s="27"/>
      <c r="E20" s="27"/>
      <c r="F20" s="27"/>
      <c r="G20" s="28">
        <f t="shared" ref="G20:G21" si="41">T20+Z20+AF20+AL20+AR20+AX20+BD20+BJ20+BP20+BV20</f>
        <v>3</v>
      </c>
      <c r="H20" s="28">
        <f t="shared" ref="H20:H21" si="42">N20+I20</f>
        <v>108</v>
      </c>
      <c r="I20" s="226">
        <f t="shared" ref="I20:I21" si="43">SUM(J20:M20)</f>
        <v>47</v>
      </c>
      <c r="J20" s="226">
        <f t="shared" ref="J20:J21" si="44">O20+U20+AA20+AG20+AM20+AS20+AY20+BE20+BK20+BQ20</f>
        <v>12</v>
      </c>
      <c r="K20" s="226">
        <f t="shared" ref="K20:K21" si="45">P20+V20+AB20+AH20+AN20+AT20+AZ20+BF20+BL20+BR20</f>
        <v>0</v>
      </c>
      <c r="L20" s="226">
        <f t="shared" ref="L20:L21" si="46">Q20+W20+AC20+AI20+AO20+AU20+BA20+BG20+BM20+BS20</f>
        <v>8</v>
      </c>
      <c r="M20" s="226">
        <f t="shared" ref="M20:M21" si="47">R20+X20+AD20+AJ20+AP20+AV20+BB20+BH20+BN20+BT20</f>
        <v>27</v>
      </c>
      <c r="N20" s="226">
        <f t="shared" ref="N20:N21" si="48">S20+Y20+AE20+AK20+AQ20+AW20+BC20+BI20++BO20+BU20</f>
        <v>61</v>
      </c>
      <c r="O20" s="30"/>
      <c r="P20" s="30"/>
      <c r="Q20" s="30"/>
      <c r="R20" s="30"/>
      <c r="S20" s="30"/>
      <c r="T20" s="28">
        <f t="shared" ref="T20:T21" si="49">SUM(O20:S20)/36</f>
        <v>0</v>
      </c>
      <c r="U20" s="30"/>
      <c r="V20" s="30"/>
      <c r="W20" s="30"/>
      <c r="X20" s="30"/>
      <c r="Y20" s="30"/>
      <c r="Z20" s="28">
        <f t="shared" ref="Z20:Z21" si="50">SUM(U20:Y20)/36</f>
        <v>0</v>
      </c>
      <c r="AA20" s="30">
        <v>12</v>
      </c>
      <c r="AB20" s="30"/>
      <c r="AC20" s="30">
        <v>8</v>
      </c>
      <c r="AD20" s="30">
        <v>27</v>
      </c>
      <c r="AE20" s="30">
        <v>61</v>
      </c>
      <c r="AF20" s="28">
        <f t="shared" ref="AF20:AF21" si="51">SUM(AA20:AE20)/36</f>
        <v>3</v>
      </c>
      <c r="AG20" s="30"/>
      <c r="AH20" s="30"/>
      <c r="AI20" s="30"/>
      <c r="AJ20" s="30"/>
      <c r="AK20" s="30"/>
      <c r="AL20" s="28">
        <f t="shared" ref="AL20:AL21" si="52">SUM(AG20:AK20)/36</f>
        <v>0</v>
      </c>
      <c r="AM20" s="30"/>
      <c r="AN20" s="30"/>
      <c r="AO20" s="30"/>
      <c r="AP20" s="30"/>
      <c r="AQ20" s="30"/>
      <c r="AR20" s="28">
        <f t="shared" ref="AR20:AR21" si="53">SUM(AM20:AQ20)/36</f>
        <v>0</v>
      </c>
      <c r="AS20" s="30"/>
      <c r="AT20" s="30"/>
      <c r="AU20" s="30"/>
      <c r="AV20" s="30"/>
      <c r="AW20" s="30"/>
      <c r="AX20" s="28">
        <f t="shared" ref="AX20:AX21" si="54">SUM(AS20:AW20)/36</f>
        <v>0</v>
      </c>
      <c r="AY20" s="30"/>
      <c r="AZ20" s="30"/>
      <c r="BA20" s="30"/>
      <c r="BB20" s="30"/>
      <c r="BC20" s="30"/>
      <c r="BD20" s="28">
        <f t="shared" ref="BD20:BD21" si="55">SUM(AY20:BC20)/36</f>
        <v>0</v>
      </c>
      <c r="BE20" s="30"/>
      <c r="BF20" s="30"/>
      <c r="BG20" s="30"/>
      <c r="BH20" s="30"/>
      <c r="BI20" s="30"/>
      <c r="BJ20" s="28">
        <f t="shared" ref="BJ20:BJ21" si="56">SUM(BE20:BI20)/36</f>
        <v>0</v>
      </c>
      <c r="BK20" s="30"/>
      <c r="BL20" s="30"/>
      <c r="BM20" s="30"/>
      <c r="BN20" s="30"/>
      <c r="BO20" s="30"/>
      <c r="BP20" s="28">
        <f t="shared" ref="BP20:BP21" si="57">SUM(BK20:BO20)/36</f>
        <v>0</v>
      </c>
      <c r="BQ20" s="30"/>
      <c r="BR20" s="30"/>
      <c r="BS20" s="30"/>
      <c r="BT20" s="30"/>
      <c r="BU20" s="30"/>
      <c r="BV20" s="28">
        <f t="shared" ref="BV20:BV21" si="58">SUM(BQ20:BU20)/36</f>
        <v>0</v>
      </c>
    </row>
    <row r="21" spans="1:74" ht="21" customHeight="1">
      <c r="A21" s="24" t="s">
        <v>45</v>
      </c>
      <c r="B21" s="31" t="s">
        <v>164</v>
      </c>
      <c r="C21" s="26"/>
      <c r="D21" s="27">
        <v>1</v>
      </c>
      <c r="E21" s="27"/>
      <c r="F21" s="27"/>
      <c r="G21" s="28">
        <f t="shared" si="41"/>
        <v>2</v>
      </c>
      <c r="H21" s="28">
        <f t="shared" si="42"/>
        <v>72</v>
      </c>
      <c r="I21" s="226">
        <f t="shared" si="43"/>
        <v>16</v>
      </c>
      <c r="J21" s="226">
        <f t="shared" si="44"/>
        <v>8</v>
      </c>
      <c r="K21" s="226">
        <f t="shared" si="45"/>
        <v>0</v>
      </c>
      <c r="L21" s="226">
        <f t="shared" si="46"/>
        <v>8</v>
      </c>
      <c r="M21" s="226">
        <f t="shared" si="47"/>
        <v>0</v>
      </c>
      <c r="N21" s="226">
        <f t="shared" si="48"/>
        <v>56</v>
      </c>
      <c r="O21" s="30">
        <v>8</v>
      </c>
      <c r="P21" s="30"/>
      <c r="Q21" s="30">
        <v>8</v>
      </c>
      <c r="R21" s="30"/>
      <c r="S21" s="30">
        <v>56</v>
      </c>
      <c r="T21" s="28">
        <f t="shared" si="49"/>
        <v>2</v>
      </c>
      <c r="U21" s="30"/>
      <c r="V21" s="30"/>
      <c r="W21" s="30"/>
      <c r="X21" s="30"/>
      <c r="Y21" s="30"/>
      <c r="Z21" s="28">
        <f t="shared" si="50"/>
        <v>0</v>
      </c>
      <c r="AA21" s="30"/>
      <c r="AB21" s="30"/>
      <c r="AC21" s="30"/>
      <c r="AD21" s="30"/>
      <c r="AE21" s="30"/>
      <c r="AF21" s="28">
        <f t="shared" si="51"/>
        <v>0</v>
      </c>
      <c r="AG21" s="30"/>
      <c r="AH21" s="30"/>
      <c r="AI21" s="30"/>
      <c r="AJ21" s="30"/>
      <c r="AK21" s="30"/>
      <c r="AL21" s="28">
        <f t="shared" si="52"/>
        <v>0</v>
      </c>
      <c r="AM21" s="30"/>
      <c r="AN21" s="30"/>
      <c r="AO21" s="30"/>
      <c r="AP21" s="30"/>
      <c r="AQ21" s="30"/>
      <c r="AR21" s="28">
        <f t="shared" si="53"/>
        <v>0</v>
      </c>
      <c r="AS21" s="30"/>
      <c r="AT21" s="30"/>
      <c r="AU21" s="30"/>
      <c r="AV21" s="30"/>
      <c r="AW21" s="30"/>
      <c r="AX21" s="28">
        <f t="shared" si="54"/>
        <v>0</v>
      </c>
      <c r="AY21" s="30"/>
      <c r="AZ21" s="30"/>
      <c r="BA21" s="30"/>
      <c r="BB21" s="30"/>
      <c r="BC21" s="30"/>
      <c r="BD21" s="28">
        <f t="shared" si="55"/>
        <v>0</v>
      </c>
      <c r="BE21" s="30"/>
      <c r="BF21" s="30"/>
      <c r="BG21" s="30"/>
      <c r="BH21" s="30"/>
      <c r="BI21" s="30"/>
      <c r="BJ21" s="28">
        <f t="shared" si="56"/>
        <v>0</v>
      </c>
      <c r="BK21" s="30"/>
      <c r="BL21" s="30"/>
      <c r="BM21" s="30"/>
      <c r="BN21" s="30"/>
      <c r="BO21" s="30"/>
      <c r="BP21" s="28">
        <f t="shared" si="57"/>
        <v>0</v>
      </c>
      <c r="BQ21" s="30"/>
      <c r="BR21" s="30"/>
      <c r="BS21" s="30"/>
      <c r="BT21" s="30"/>
      <c r="BU21" s="30"/>
      <c r="BV21" s="28">
        <f t="shared" si="58"/>
        <v>0</v>
      </c>
    </row>
    <row r="22" spans="1:74" ht="21" customHeight="1">
      <c r="A22" s="24" t="s">
        <v>46</v>
      </c>
      <c r="B22" s="31" t="s">
        <v>165</v>
      </c>
      <c r="C22" s="26"/>
      <c r="D22" s="27">
        <v>2</v>
      </c>
      <c r="E22" s="27"/>
      <c r="F22" s="27"/>
      <c r="G22" s="28">
        <f t="shared" si="24"/>
        <v>2</v>
      </c>
      <c r="H22" s="28">
        <f t="shared" si="25"/>
        <v>72</v>
      </c>
      <c r="I22" s="29">
        <f t="shared" si="26"/>
        <v>18</v>
      </c>
      <c r="J22" s="29">
        <f t="shared" si="38"/>
        <v>8</v>
      </c>
      <c r="K22" s="29">
        <f t="shared" si="27"/>
        <v>0</v>
      </c>
      <c r="L22" s="29">
        <f t="shared" si="27"/>
        <v>10</v>
      </c>
      <c r="M22" s="29">
        <f t="shared" si="27"/>
        <v>0</v>
      </c>
      <c r="N22" s="29">
        <f t="shared" si="28"/>
        <v>54</v>
      </c>
      <c r="O22" s="30"/>
      <c r="P22" s="30"/>
      <c r="Q22" s="30"/>
      <c r="R22" s="30"/>
      <c r="S22" s="30"/>
      <c r="T22" s="28">
        <f t="shared" si="5"/>
        <v>0</v>
      </c>
      <c r="U22" s="30">
        <v>8</v>
      </c>
      <c r="V22" s="30"/>
      <c r="W22" s="30">
        <v>10</v>
      </c>
      <c r="X22" s="30"/>
      <c r="Y22" s="30">
        <v>54</v>
      </c>
      <c r="Z22" s="28">
        <f t="shared" si="29"/>
        <v>2</v>
      </c>
      <c r="AA22" s="30"/>
      <c r="AB22" s="30"/>
      <c r="AC22" s="30"/>
      <c r="AD22" s="30"/>
      <c r="AE22" s="30"/>
      <c r="AF22" s="28">
        <f t="shared" si="30"/>
        <v>0</v>
      </c>
      <c r="AG22" s="30"/>
      <c r="AH22" s="30"/>
      <c r="AI22" s="30"/>
      <c r="AJ22" s="30"/>
      <c r="AK22" s="30"/>
      <c r="AL22" s="28">
        <f t="shared" si="31"/>
        <v>0</v>
      </c>
      <c r="AM22" s="30"/>
      <c r="AN22" s="30"/>
      <c r="AO22" s="30"/>
      <c r="AP22" s="30"/>
      <c r="AQ22" s="30"/>
      <c r="AR22" s="28">
        <f t="shared" si="39"/>
        <v>0</v>
      </c>
      <c r="AS22" s="30"/>
      <c r="AT22" s="30"/>
      <c r="AU22" s="30"/>
      <c r="AV22" s="30"/>
      <c r="AW22" s="30"/>
      <c r="AX22" s="28">
        <f t="shared" si="40"/>
        <v>0</v>
      </c>
      <c r="AY22" s="30"/>
      <c r="AZ22" s="30"/>
      <c r="BA22" s="30"/>
      <c r="BB22" s="30"/>
      <c r="BC22" s="30"/>
      <c r="BD22" s="28">
        <f t="shared" si="34"/>
        <v>0</v>
      </c>
      <c r="BE22" s="30"/>
      <c r="BF22" s="30"/>
      <c r="BG22" s="30"/>
      <c r="BH22" s="30"/>
      <c r="BI22" s="30"/>
      <c r="BJ22" s="28">
        <f t="shared" si="35"/>
        <v>0</v>
      </c>
      <c r="BK22" s="30"/>
      <c r="BL22" s="30"/>
      <c r="BM22" s="30"/>
      <c r="BN22" s="30"/>
      <c r="BO22" s="30"/>
      <c r="BP22" s="28">
        <f t="shared" si="36"/>
        <v>0</v>
      </c>
      <c r="BQ22" s="30"/>
      <c r="BR22" s="30"/>
      <c r="BS22" s="30"/>
      <c r="BT22" s="30"/>
      <c r="BU22" s="30"/>
      <c r="BV22" s="28">
        <f t="shared" si="37"/>
        <v>0</v>
      </c>
    </row>
    <row r="23" spans="1:74" ht="21" customHeight="1">
      <c r="A23" s="24" t="s">
        <v>47</v>
      </c>
      <c r="B23" s="31" t="s">
        <v>168</v>
      </c>
      <c r="C23" s="26">
        <v>1</v>
      </c>
      <c r="D23" s="27"/>
      <c r="E23" s="27"/>
      <c r="F23" s="27"/>
      <c r="G23" s="28">
        <f t="shared" si="24"/>
        <v>2</v>
      </c>
      <c r="H23" s="28">
        <f t="shared" si="25"/>
        <v>72</v>
      </c>
      <c r="I23" s="29">
        <f t="shared" si="26"/>
        <v>43</v>
      </c>
      <c r="J23" s="29">
        <f t="shared" si="38"/>
        <v>6</v>
      </c>
      <c r="K23" s="29">
        <f t="shared" si="27"/>
        <v>0</v>
      </c>
      <c r="L23" s="29">
        <f t="shared" si="27"/>
        <v>10</v>
      </c>
      <c r="M23" s="29">
        <f t="shared" si="27"/>
        <v>27</v>
      </c>
      <c r="N23" s="29">
        <f t="shared" si="28"/>
        <v>29</v>
      </c>
      <c r="O23" s="30">
        <v>6</v>
      </c>
      <c r="P23" s="30"/>
      <c r="Q23" s="30">
        <v>10</v>
      </c>
      <c r="R23" s="30">
        <v>27</v>
      </c>
      <c r="S23" s="30">
        <v>29</v>
      </c>
      <c r="T23" s="28">
        <f t="shared" si="5"/>
        <v>2</v>
      </c>
      <c r="U23" s="30"/>
      <c r="V23" s="30"/>
      <c r="W23" s="30"/>
      <c r="X23" s="30"/>
      <c r="Y23" s="30"/>
      <c r="Z23" s="28">
        <f t="shared" si="29"/>
        <v>0</v>
      </c>
      <c r="AA23" s="30"/>
      <c r="AB23" s="30"/>
      <c r="AC23" s="30"/>
      <c r="AD23" s="30"/>
      <c r="AE23" s="30"/>
      <c r="AF23" s="28">
        <f t="shared" si="30"/>
        <v>0</v>
      </c>
      <c r="AG23" s="30"/>
      <c r="AH23" s="30"/>
      <c r="AI23" s="30"/>
      <c r="AJ23" s="30"/>
      <c r="AK23" s="30"/>
      <c r="AL23" s="28">
        <f t="shared" si="31"/>
        <v>0</v>
      </c>
      <c r="AM23" s="30"/>
      <c r="AN23" s="30"/>
      <c r="AO23" s="30"/>
      <c r="AP23" s="30"/>
      <c r="AQ23" s="30"/>
      <c r="AR23" s="28">
        <f t="shared" si="39"/>
        <v>0</v>
      </c>
      <c r="AS23" s="30"/>
      <c r="AT23" s="30"/>
      <c r="AU23" s="30"/>
      <c r="AV23" s="30"/>
      <c r="AW23" s="30"/>
      <c r="AX23" s="28">
        <f t="shared" si="40"/>
        <v>0</v>
      </c>
      <c r="AY23" s="30"/>
      <c r="AZ23" s="30"/>
      <c r="BA23" s="30"/>
      <c r="BB23" s="30"/>
      <c r="BC23" s="30"/>
      <c r="BD23" s="28">
        <f t="shared" si="34"/>
        <v>0</v>
      </c>
      <c r="BE23" s="30"/>
      <c r="BF23" s="30"/>
      <c r="BG23" s="30"/>
      <c r="BH23" s="30"/>
      <c r="BI23" s="30"/>
      <c r="BJ23" s="28">
        <f t="shared" si="35"/>
        <v>0</v>
      </c>
      <c r="BK23" s="30"/>
      <c r="BL23" s="30"/>
      <c r="BM23" s="30"/>
      <c r="BN23" s="30"/>
      <c r="BO23" s="30"/>
      <c r="BP23" s="28">
        <f t="shared" si="36"/>
        <v>0</v>
      </c>
      <c r="BQ23" s="30"/>
      <c r="BR23" s="30"/>
      <c r="BS23" s="30"/>
      <c r="BT23" s="30"/>
      <c r="BU23" s="30"/>
      <c r="BV23" s="28">
        <f t="shared" si="37"/>
        <v>0</v>
      </c>
    </row>
    <row r="24" spans="1:74" ht="21" customHeight="1">
      <c r="A24" s="24" t="s">
        <v>48</v>
      </c>
      <c r="B24" s="31" t="s">
        <v>169</v>
      </c>
      <c r="C24" s="26"/>
      <c r="D24" s="27">
        <v>2</v>
      </c>
      <c r="E24" s="27"/>
      <c r="F24" s="27"/>
      <c r="G24" s="28">
        <f t="shared" si="24"/>
        <v>2</v>
      </c>
      <c r="H24" s="28">
        <f t="shared" si="25"/>
        <v>72</v>
      </c>
      <c r="I24" s="29">
        <f t="shared" si="26"/>
        <v>22</v>
      </c>
      <c r="J24" s="29">
        <f t="shared" si="38"/>
        <v>6</v>
      </c>
      <c r="K24" s="29">
        <f t="shared" si="27"/>
        <v>0</v>
      </c>
      <c r="L24" s="29">
        <f t="shared" si="27"/>
        <v>16</v>
      </c>
      <c r="M24" s="29">
        <f t="shared" si="27"/>
        <v>0</v>
      </c>
      <c r="N24" s="29">
        <f t="shared" si="28"/>
        <v>50</v>
      </c>
      <c r="O24" s="30"/>
      <c r="P24" s="30"/>
      <c r="Q24" s="30"/>
      <c r="R24" s="30"/>
      <c r="S24" s="30"/>
      <c r="T24" s="28">
        <f t="shared" si="5"/>
        <v>0</v>
      </c>
      <c r="U24" s="30">
        <v>6</v>
      </c>
      <c r="V24" s="30"/>
      <c r="W24" s="30">
        <v>16</v>
      </c>
      <c r="X24" s="30"/>
      <c r="Y24" s="30">
        <v>50</v>
      </c>
      <c r="Z24" s="28">
        <f t="shared" si="29"/>
        <v>2</v>
      </c>
      <c r="AA24" s="30"/>
      <c r="AB24" s="30"/>
      <c r="AC24" s="30"/>
      <c r="AD24" s="30"/>
      <c r="AE24" s="30"/>
      <c r="AF24" s="28">
        <f t="shared" si="30"/>
        <v>0</v>
      </c>
      <c r="AG24" s="30"/>
      <c r="AH24" s="30"/>
      <c r="AI24" s="30"/>
      <c r="AJ24" s="30"/>
      <c r="AK24" s="30"/>
      <c r="AL24" s="28">
        <f t="shared" si="31"/>
        <v>0</v>
      </c>
      <c r="AM24" s="30"/>
      <c r="AN24" s="30"/>
      <c r="AO24" s="30"/>
      <c r="AP24" s="30"/>
      <c r="AQ24" s="30"/>
      <c r="AR24" s="28">
        <f t="shared" si="39"/>
        <v>0</v>
      </c>
      <c r="AS24" s="30"/>
      <c r="AT24" s="30"/>
      <c r="AU24" s="30"/>
      <c r="AV24" s="30"/>
      <c r="AW24" s="30"/>
      <c r="AX24" s="28">
        <f t="shared" si="40"/>
        <v>0</v>
      </c>
      <c r="AY24" s="30"/>
      <c r="AZ24" s="30"/>
      <c r="BA24" s="30"/>
      <c r="BB24" s="30"/>
      <c r="BC24" s="30"/>
      <c r="BD24" s="28">
        <f t="shared" si="34"/>
        <v>0</v>
      </c>
      <c r="BE24" s="30"/>
      <c r="BF24" s="30"/>
      <c r="BG24" s="30"/>
      <c r="BH24" s="30"/>
      <c r="BI24" s="30"/>
      <c r="BJ24" s="28">
        <f t="shared" si="35"/>
        <v>0</v>
      </c>
      <c r="BK24" s="30"/>
      <c r="BL24" s="30"/>
      <c r="BM24" s="30"/>
      <c r="BN24" s="30"/>
      <c r="BO24" s="30"/>
      <c r="BP24" s="28">
        <f t="shared" si="36"/>
        <v>0</v>
      </c>
      <c r="BQ24" s="30"/>
      <c r="BR24" s="30"/>
      <c r="BS24" s="30"/>
      <c r="BT24" s="30"/>
      <c r="BU24" s="30"/>
      <c r="BV24" s="28">
        <f t="shared" si="37"/>
        <v>0</v>
      </c>
    </row>
    <row r="25" spans="1:74" ht="21" customHeight="1">
      <c r="A25" s="24" t="s">
        <v>49</v>
      </c>
      <c r="B25" s="31" t="s">
        <v>170</v>
      </c>
      <c r="C25" s="26">
        <v>2</v>
      </c>
      <c r="D25" s="27">
        <v>1</v>
      </c>
      <c r="E25" s="27"/>
      <c r="F25" s="27">
        <v>1</v>
      </c>
      <c r="G25" s="28">
        <f t="shared" si="24"/>
        <v>6</v>
      </c>
      <c r="H25" s="28">
        <f t="shared" si="25"/>
        <v>216</v>
      </c>
      <c r="I25" s="29">
        <f t="shared" si="26"/>
        <v>97</v>
      </c>
      <c r="J25" s="29">
        <f t="shared" si="38"/>
        <v>30</v>
      </c>
      <c r="K25" s="29">
        <f t="shared" si="27"/>
        <v>0</v>
      </c>
      <c r="L25" s="29">
        <f t="shared" si="27"/>
        <v>40</v>
      </c>
      <c r="M25" s="29">
        <f t="shared" si="27"/>
        <v>27</v>
      </c>
      <c r="N25" s="29">
        <f t="shared" si="28"/>
        <v>119</v>
      </c>
      <c r="O25" s="30">
        <v>12</v>
      </c>
      <c r="P25" s="30"/>
      <c r="Q25" s="30">
        <v>12</v>
      </c>
      <c r="R25" s="30"/>
      <c r="S25" s="30">
        <v>48</v>
      </c>
      <c r="T25" s="28">
        <f t="shared" si="5"/>
        <v>2</v>
      </c>
      <c r="U25" s="30">
        <v>18</v>
      </c>
      <c r="V25" s="30"/>
      <c r="W25" s="30">
        <v>28</v>
      </c>
      <c r="X25" s="30">
        <v>27</v>
      </c>
      <c r="Y25" s="30">
        <v>71</v>
      </c>
      <c r="Z25" s="28">
        <f t="shared" si="29"/>
        <v>4</v>
      </c>
      <c r="AA25" s="30"/>
      <c r="AB25" s="30"/>
      <c r="AC25" s="30"/>
      <c r="AD25" s="30"/>
      <c r="AE25" s="30"/>
      <c r="AF25" s="28">
        <f t="shared" si="30"/>
        <v>0</v>
      </c>
      <c r="AG25" s="30"/>
      <c r="AH25" s="30"/>
      <c r="AI25" s="30"/>
      <c r="AJ25" s="30"/>
      <c r="AK25" s="30"/>
      <c r="AL25" s="28">
        <f t="shared" si="31"/>
        <v>0</v>
      </c>
      <c r="AM25" s="30"/>
      <c r="AN25" s="30"/>
      <c r="AO25" s="30"/>
      <c r="AP25" s="30"/>
      <c r="AQ25" s="30"/>
      <c r="AR25" s="28">
        <f t="shared" si="39"/>
        <v>0</v>
      </c>
      <c r="AS25" s="30"/>
      <c r="AT25" s="30"/>
      <c r="AU25" s="30"/>
      <c r="AV25" s="30"/>
      <c r="AW25" s="30"/>
      <c r="AX25" s="28">
        <f t="shared" si="40"/>
        <v>0</v>
      </c>
      <c r="AY25" s="30"/>
      <c r="AZ25" s="30"/>
      <c r="BA25" s="30"/>
      <c r="BB25" s="30"/>
      <c r="BC25" s="30"/>
      <c r="BD25" s="28">
        <f t="shared" si="34"/>
        <v>0</v>
      </c>
      <c r="BE25" s="30"/>
      <c r="BF25" s="30"/>
      <c r="BG25" s="30"/>
      <c r="BH25" s="30"/>
      <c r="BI25" s="30"/>
      <c r="BJ25" s="28">
        <f t="shared" si="35"/>
        <v>0</v>
      </c>
      <c r="BK25" s="30"/>
      <c r="BL25" s="30"/>
      <c r="BM25" s="30"/>
      <c r="BN25" s="30"/>
      <c r="BO25" s="30"/>
      <c r="BP25" s="28">
        <f t="shared" si="36"/>
        <v>0</v>
      </c>
      <c r="BQ25" s="30"/>
      <c r="BR25" s="30"/>
      <c r="BS25" s="30"/>
      <c r="BT25" s="30"/>
      <c r="BU25" s="30"/>
      <c r="BV25" s="28">
        <f t="shared" si="37"/>
        <v>0</v>
      </c>
    </row>
    <row r="26" spans="1:74" ht="24.75" customHeight="1">
      <c r="A26" s="24" t="s">
        <v>50</v>
      </c>
      <c r="B26" s="31" t="s">
        <v>171</v>
      </c>
      <c r="C26" s="26">
        <v>2</v>
      </c>
      <c r="D26" s="27">
        <v>1</v>
      </c>
      <c r="E26" s="27"/>
      <c r="F26" s="27">
        <v>2</v>
      </c>
      <c r="G26" s="28">
        <f t="shared" si="24"/>
        <v>5</v>
      </c>
      <c r="H26" s="28">
        <f t="shared" si="25"/>
        <v>180</v>
      </c>
      <c r="I26" s="29">
        <f t="shared" si="26"/>
        <v>83</v>
      </c>
      <c r="J26" s="29">
        <f t="shared" si="38"/>
        <v>34</v>
      </c>
      <c r="K26" s="29">
        <f t="shared" si="27"/>
        <v>0</v>
      </c>
      <c r="L26" s="29">
        <f t="shared" si="27"/>
        <v>22</v>
      </c>
      <c r="M26" s="29">
        <f t="shared" si="27"/>
        <v>27</v>
      </c>
      <c r="N26" s="29">
        <f t="shared" si="28"/>
        <v>97</v>
      </c>
      <c r="O26" s="30">
        <v>16</v>
      </c>
      <c r="P26" s="30"/>
      <c r="Q26" s="30">
        <v>8</v>
      </c>
      <c r="R26" s="30"/>
      <c r="S26" s="30">
        <v>48</v>
      </c>
      <c r="T26" s="28">
        <f t="shared" si="5"/>
        <v>2</v>
      </c>
      <c r="U26" s="30">
        <v>18</v>
      </c>
      <c r="V26" s="30"/>
      <c r="W26" s="30">
        <v>14</v>
      </c>
      <c r="X26" s="30">
        <v>27</v>
      </c>
      <c r="Y26" s="30">
        <v>49</v>
      </c>
      <c r="Z26" s="28">
        <f t="shared" si="29"/>
        <v>3</v>
      </c>
      <c r="AA26" s="30"/>
      <c r="AB26" s="30"/>
      <c r="AC26" s="30"/>
      <c r="AD26" s="30"/>
      <c r="AE26" s="30"/>
      <c r="AF26" s="28">
        <f t="shared" si="30"/>
        <v>0</v>
      </c>
      <c r="AG26" s="30"/>
      <c r="AH26" s="30"/>
      <c r="AI26" s="30"/>
      <c r="AJ26" s="30"/>
      <c r="AK26" s="30"/>
      <c r="AL26" s="28">
        <f t="shared" si="31"/>
        <v>0</v>
      </c>
      <c r="AM26" s="30"/>
      <c r="AN26" s="30"/>
      <c r="AO26" s="30"/>
      <c r="AP26" s="30"/>
      <c r="AQ26" s="30"/>
      <c r="AR26" s="28">
        <f t="shared" si="39"/>
        <v>0</v>
      </c>
      <c r="AS26" s="30"/>
      <c r="AT26" s="30"/>
      <c r="AU26" s="30"/>
      <c r="AV26" s="30"/>
      <c r="AW26" s="30"/>
      <c r="AX26" s="28">
        <f t="shared" si="40"/>
        <v>0</v>
      </c>
      <c r="AY26" s="30"/>
      <c r="AZ26" s="30"/>
      <c r="BA26" s="30"/>
      <c r="BB26" s="30"/>
      <c r="BC26" s="30"/>
      <c r="BD26" s="28">
        <f t="shared" si="34"/>
        <v>0</v>
      </c>
      <c r="BE26" s="30"/>
      <c r="BF26" s="30"/>
      <c r="BG26" s="30"/>
      <c r="BH26" s="30"/>
      <c r="BI26" s="30"/>
      <c r="BJ26" s="28">
        <f t="shared" si="35"/>
        <v>0</v>
      </c>
      <c r="BK26" s="30"/>
      <c r="BL26" s="30"/>
      <c r="BM26" s="30"/>
      <c r="BN26" s="30"/>
      <c r="BO26" s="30"/>
      <c r="BP26" s="28">
        <f t="shared" si="36"/>
        <v>0</v>
      </c>
      <c r="BQ26" s="30"/>
      <c r="BR26" s="30"/>
      <c r="BS26" s="30"/>
      <c r="BT26" s="30"/>
      <c r="BU26" s="30"/>
      <c r="BV26" s="28">
        <f t="shared" si="37"/>
        <v>0</v>
      </c>
    </row>
    <row r="27" spans="1:74" ht="25.5" customHeight="1">
      <c r="A27" s="24" t="s">
        <v>51</v>
      </c>
      <c r="B27" s="31" t="s">
        <v>172</v>
      </c>
      <c r="C27" s="26">
        <v>2</v>
      </c>
      <c r="D27" s="27"/>
      <c r="E27" s="27"/>
      <c r="F27" s="27"/>
      <c r="G27" s="28">
        <f t="shared" si="24"/>
        <v>4</v>
      </c>
      <c r="H27" s="28">
        <f t="shared" si="25"/>
        <v>144</v>
      </c>
      <c r="I27" s="29">
        <f t="shared" si="26"/>
        <v>67</v>
      </c>
      <c r="J27" s="29">
        <f t="shared" si="38"/>
        <v>20</v>
      </c>
      <c r="K27" s="29">
        <f t="shared" si="27"/>
        <v>0</v>
      </c>
      <c r="L27" s="29">
        <f t="shared" si="27"/>
        <v>20</v>
      </c>
      <c r="M27" s="29">
        <f t="shared" si="27"/>
        <v>27</v>
      </c>
      <c r="N27" s="29">
        <f t="shared" si="28"/>
        <v>77</v>
      </c>
      <c r="O27" s="30">
        <v>10</v>
      </c>
      <c r="P27" s="30"/>
      <c r="Q27" s="30">
        <v>8</v>
      </c>
      <c r="R27" s="30"/>
      <c r="S27" s="30">
        <v>54</v>
      </c>
      <c r="T27" s="28">
        <f t="shared" si="5"/>
        <v>2</v>
      </c>
      <c r="U27" s="30">
        <v>10</v>
      </c>
      <c r="V27" s="30"/>
      <c r="W27" s="30">
        <v>12</v>
      </c>
      <c r="X27" s="30">
        <v>27</v>
      </c>
      <c r="Y27" s="30">
        <v>23</v>
      </c>
      <c r="Z27" s="28">
        <f t="shared" si="29"/>
        <v>2</v>
      </c>
      <c r="AA27" s="30"/>
      <c r="AB27" s="30"/>
      <c r="AC27" s="30"/>
      <c r="AD27" s="30"/>
      <c r="AE27" s="30"/>
      <c r="AF27" s="28">
        <f t="shared" si="30"/>
        <v>0</v>
      </c>
      <c r="AG27" s="30"/>
      <c r="AH27" s="30"/>
      <c r="AI27" s="30"/>
      <c r="AJ27" s="30"/>
      <c r="AK27" s="30"/>
      <c r="AL27" s="28">
        <f t="shared" si="31"/>
        <v>0</v>
      </c>
      <c r="AM27" s="30"/>
      <c r="AN27" s="30"/>
      <c r="AO27" s="30"/>
      <c r="AP27" s="30"/>
      <c r="AQ27" s="30"/>
      <c r="AR27" s="28">
        <f t="shared" si="39"/>
        <v>0</v>
      </c>
      <c r="AS27" s="30"/>
      <c r="AT27" s="30"/>
      <c r="AU27" s="30"/>
      <c r="AV27" s="30"/>
      <c r="AW27" s="30"/>
      <c r="AX27" s="28">
        <f t="shared" si="40"/>
        <v>0</v>
      </c>
      <c r="AY27" s="30"/>
      <c r="AZ27" s="30"/>
      <c r="BA27" s="30"/>
      <c r="BB27" s="30"/>
      <c r="BC27" s="30"/>
      <c r="BD27" s="28">
        <f t="shared" si="34"/>
        <v>0</v>
      </c>
      <c r="BE27" s="30"/>
      <c r="BF27" s="30"/>
      <c r="BG27" s="30"/>
      <c r="BH27" s="30"/>
      <c r="BI27" s="30"/>
      <c r="BJ27" s="28">
        <f t="shared" si="35"/>
        <v>0</v>
      </c>
      <c r="BK27" s="30"/>
      <c r="BL27" s="30"/>
      <c r="BM27" s="30"/>
      <c r="BN27" s="30"/>
      <c r="BO27" s="30"/>
      <c r="BP27" s="28">
        <f t="shared" si="36"/>
        <v>0</v>
      </c>
      <c r="BQ27" s="30"/>
      <c r="BR27" s="30"/>
      <c r="BS27" s="30"/>
      <c r="BT27" s="30"/>
      <c r="BU27" s="30"/>
      <c r="BV27" s="28">
        <f t="shared" si="37"/>
        <v>0</v>
      </c>
    </row>
    <row r="28" spans="1:74" ht="21" customHeight="1">
      <c r="A28" s="24" t="s">
        <v>52</v>
      </c>
      <c r="B28" s="31" t="s">
        <v>173</v>
      </c>
      <c r="C28" s="26">
        <v>4</v>
      </c>
      <c r="D28" s="27">
        <v>3</v>
      </c>
      <c r="E28" s="27"/>
      <c r="F28" s="27">
        <v>4</v>
      </c>
      <c r="G28" s="28">
        <f t="shared" si="24"/>
        <v>6</v>
      </c>
      <c r="H28" s="28">
        <f t="shared" si="25"/>
        <v>216</v>
      </c>
      <c r="I28" s="29">
        <f t="shared" ref="I28:I29" si="59">SUM(J28:M28)</f>
        <v>95</v>
      </c>
      <c r="J28" s="29">
        <f t="shared" si="38"/>
        <v>36</v>
      </c>
      <c r="K28" s="29">
        <f t="shared" si="27"/>
        <v>0</v>
      </c>
      <c r="L28" s="29">
        <f t="shared" si="27"/>
        <v>32</v>
      </c>
      <c r="M28" s="29">
        <f t="shared" si="27"/>
        <v>27</v>
      </c>
      <c r="N28" s="29">
        <f t="shared" si="28"/>
        <v>121</v>
      </c>
      <c r="O28" s="30"/>
      <c r="P28" s="30"/>
      <c r="Q28" s="30"/>
      <c r="R28" s="30"/>
      <c r="S28" s="30"/>
      <c r="T28" s="28">
        <f t="shared" ref="T28:T29" si="60">SUM(O28:S28)/36</f>
        <v>0</v>
      </c>
      <c r="U28" s="30"/>
      <c r="V28" s="30"/>
      <c r="W28" s="30"/>
      <c r="X28" s="30"/>
      <c r="Y28" s="30"/>
      <c r="Z28" s="28">
        <f t="shared" ref="Z28:Z29" si="61">SUM(U28:Y28)/36</f>
        <v>0</v>
      </c>
      <c r="AA28" s="30">
        <v>16</v>
      </c>
      <c r="AB28" s="30"/>
      <c r="AC28" s="30">
        <v>12</v>
      </c>
      <c r="AD28" s="30"/>
      <c r="AE28" s="30">
        <v>80</v>
      </c>
      <c r="AF28" s="28">
        <f t="shared" ref="AF28:AF29" si="62">SUM(AA28:AE28)/36</f>
        <v>3</v>
      </c>
      <c r="AG28" s="30">
        <v>20</v>
      </c>
      <c r="AH28" s="30"/>
      <c r="AI28" s="30">
        <v>20</v>
      </c>
      <c r="AJ28" s="30">
        <v>27</v>
      </c>
      <c r="AK28" s="30">
        <v>41</v>
      </c>
      <c r="AL28" s="28">
        <f t="shared" si="31"/>
        <v>3</v>
      </c>
      <c r="AM28" s="30"/>
      <c r="AN28" s="30"/>
      <c r="AO28" s="30"/>
      <c r="AP28" s="30"/>
      <c r="AQ28" s="30"/>
      <c r="AR28" s="28">
        <f t="shared" si="39"/>
        <v>0</v>
      </c>
      <c r="AS28" s="30"/>
      <c r="AT28" s="30"/>
      <c r="AU28" s="30"/>
      <c r="AV28" s="30"/>
      <c r="AW28" s="30"/>
      <c r="AX28" s="28">
        <f t="shared" si="40"/>
        <v>0</v>
      </c>
      <c r="AY28" s="30"/>
      <c r="AZ28" s="30"/>
      <c r="BA28" s="30"/>
      <c r="BB28" s="30"/>
      <c r="BC28" s="30"/>
      <c r="BD28" s="28">
        <f t="shared" si="34"/>
        <v>0</v>
      </c>
      <c r="BE28" s="30"/>
      <c r="BF28" s="30"/>
      <c r="BG28" s="30"/>
      <c r="BH28" s="30"/>
      <c r="BI28" s="30"/>
      <c r="BJ28" s="28">
        <f t="shared" si="35"/>
        <v>0</v>
      </c>
      <c r="BK28" s="30"/>
      <c r="BL28" s="30"/>
      <c r="BM28" s="30"/>
      <c r="BN28" s="30"/>
      <c r="BO28" s="30"/>
      <c r="BP28" s="28">
        <f t="shared" si="36"/>
        <v>0</v>
      </c>
      <c r="BQ28" s="30"/>
      <c r="BR28" s="30"/>
      <c r="BS28" s="30"/>
      <c r="BT28" s="30"/>
      <c r="BU28" s="30"/>
      <c r="BV28" s="28">
        <f t="shared" si="37"/>
        <v>0</v>
      </c>
    </row>
    <row r="29" spans="1:74" ht="21" customHeight="1">
      <c r="A29" s="24" t="s">
        <v>53</v>
      </c>
      <c r="B29" s="31" t="s">
        <v>175</v>
      </c>
      <c r="C29" s="26">
        <v>4</v>
      </c>
      <c r="D29" s="32"/>
      <c r="E29" s="27"/>
      <c r="F29" s="27"/>
      <c r="G29" s="28">
        <f t="shared" si="24"/>
        <v>3</v>
      </c>
      <c r="H29" s="28">
        <f t="shared" si="25"/>
        <v>108</v>
      </c>
      <c r="I29" s="29">
        <f t="shared" si="59"/>
        <v>59</v>
      </c>
      <c r="J29" s="29">
        <f t="shared" si="38"/>
        <v>12</v>
      </c>
      <c r="K29" s="29">
        <f t="shared" si="27"/>
        <v>0</v>
      </c>
      <c r="L29" s="29">
        <f t="shared" si="27"/>
        <v>20</v>
      </c>
      <c r="M29" s="29">
        <f t="shared" si="27"/>
        <v>27</v>
      </c>
      <c r="N29" s="29">
        <f t="shared" si="28"/>
        <v>49</v>
      </c>
      <c r="O29" s="30"/>
      <c r="P29" s="30"/>
      <c r="Q29" s="30"/>
      <c r="R29" s="30"/>
      <c r="S29" s="30"/>
      <c r="T29" s="28">
        <f t="shared" si="60"/>
        <v>0</v>
      </c>
      <c r="U29" s="30"/>
      <c r="V29" s="30"/>
      <c r="W29" s="30"/>
      <c r="X29" s="30"/>
      <c r="Y29" s="30"/>
      <c r="Z29" s="28">
        <f t="shared" si="61"/>
        <v>0</v>
      </c>
      <c r="AA29" s="30"/>
      <c r="AB29" s="30"/>
      <c r="AC29" s="30"/>
      <c r="AD29" s="30"/>
      <c r="AE29" s="30"/>
      <c r="AF29" s="28">
        <f t="shared" si="62"/>
        <v>0</v>
      </c>
      <c r="AG29" s="30">
        <v>12</v>
      </c>
      <c r="AH29" s="30"/>
      <c r="AI29" s="30">
        <v>20</v>
      </c>
      <c r="AJ29" s="30">
        <v>27</v>
      </c>
      <c r="AK29" s="30">
        <v>49</v>
      </c>
      <c r="AL29" s="28">
        <f t="shared" si="31"/>
        <v>3</v>
      </c>
      <c r="AM29" s="30"/>
      <c r="AN29" s="30"/>
      <c r="AO29" s="30"/>
      <c r="AP29" s="30"/>
      <c r="AQ29" s="30"/>
      <c r="AR29" s="28">
        <f t="shared" si="39"/>
        <v>0</v>
      </c>
      <c r="AS29" s="30"/>
      <c r="AT29" s="30"/>
      <c r="AU29" s="30"/>
      <c r="AV29" s="30"/>
      <c r="AW29" s="30"/>
      <c r="AX29" s="28">
        <f t="shared" si="40"/>
        <v>0</v>
      </c>
      <c r="AY29" s="30"/>
      <c r="AZ29" s="30"/>
      <c r="BA29" s="30"/>
      <c r="BB29" s="30"/>
      <c r="BC29" s="30"/>
      <c r="BD29" s="28">
        <f t="shared" si="34"/>
        <v>0</v>
      </c>
      <c r="BE29" s="30"/>
      <c r="BF29" s="30"/>
      <c r="BG29" s="30"/>
      <c r="BH29" s="30"/>
      <c r="BI29" s="30"/>
      <c r="BJ29" s="28">
        <f t="shared" si="35"/>
        <v>0</v>
      </c>
      <c r="BK29" s="30"/>
      <c r="BL29" s="30"/>
      <c r="BM29" s="30"/>
      <c r="BN29" s="30"/>
      <c r="BO29" s="30"/>
      <c r="BP29" s="28">
        <f t="shared" si="36"/>
        <v>0</v>
      </c>
      <c r="BQ29" s="30"/>
      <c r="BR29" s="30"/>
      <c r="BS29" s="30"/>
      <c r="BT29" s="30"/>
      <c r="BU29" s="30"/>
      <c r="BV29" s="28">
        <f t="shared" si="37"/>
        <v>0</v>
      </c>
    </row>
    <row r="30" spans="1:74" ht="21" customHeight="1">
      <c r="A30" s="24" t="s">
        <v>54</v>
      </c>
      <c r="B30" s="31" t="s">
        <v>176</v>
      </c>
      <c r="C30" s="26">
        <v>46</v>
      </c>
      <c r="D30" s="27">
        <v>35</v>
      </c>
      <c r="E30" s="27"/>
      <c r="F30" s="27">
        <v>46</v>
      </c>
      <c r="G30" s="28">
        <f t="shared" si="24"/>
        <v>12</v>
      </c>
      <c r="H30" s="28">
        <f>N30+I30</f>
        <v>432</v>
      </c>
      <c r="I30" s="29">
        <f>SUM(J30:M30)</f>
        <v>170</v>
      </c>
      <c r="J30" s="29">
        <f t="shared" si="38"/>
        <v>40</v>
      </c>
      <c r="K30" s="29">
        <f t="shared" si="27"/>
        <v>0</v>
      </c>
      <c r="L30" s="29">
        <f t="shared" si="27"/>
        <v>76</v>
      </c>
      <c r="M30" s="29">
        <f t="shared" si="27"/>
        <v>54</v>
      </c>
      <c r="N30" s="29">
        <f t="shared" si="28"/>
        <v>262</v>
      </c>
      <c r="O30" s="30"/>
      <c r="P30" s="30"/>
      <c r="Q30" s="30"/>
      <c r="R30" s="30"/>
      <c r="S30" s="30"/>
      <c r="T30" s="28">
        <f>SUM(O30:S30)/36</f>
        <v>0</v>
      </c>
      <c r="U30" s="30"/>
      <c r="V30" s="30"/>
      <c r="W30" s="30"/>
      <c r="X30" s="30"/>
      <c r="Y30" s="30"/>
      <c r="Z30" s="28">
        <f>SUM(U30:Y30)/36</f>
        <v>0</v>
      </c>
      <c r="AA30" s="30">
        <v>10</v>
      </c>
      <c r="AB30" s="30"/>
      <c r="AC30" s="30">
        <v>18</v>
      </c>
      <c r="AD30" s="30"/>
      <c r="AE30" s="30">
        <v>80</v>
      </c>
      <c r="AF30" s="28">
        <f>SUM(AA30:AE30)/36</f>
        <v>3</v>
      </c>
      <c r="AG30" s="30">
        <v>10</v>
      </c>
      <c r="AH30" s="30"/>
      <c r="AI30" s="30">
        <v>20</v>
      </c>
      <c r="AJ30" s="30">
        <v>27</v>
      </c>
      <c r="AK30" s="30">
        <v>87</v>
      </c>
      <c r="AL30" s="28">
        <f>SUM(AG30:AK30)/36</f>
        <v>4</v>
      </c>
      <c r="AM30" s="30">
        <v>10</v>
      </c>
      <c r="AN30" s="30"/>
      <c r="AO30" s="30">
        <v>18</v>
      </c>
      <c r="AP30" s="30"/>
      <c r="AQ30" s="30">
        <v>44</v>
      </c>
      <c r="AR30" s="28">
        <f>SUM(AM30:AQ30)/36</f>
        <v>2</v>
      </c>
      <c r="AS30" s="30">
        <v>10</v>
      </c>
      <c r="AT30" s="30"/>
      <c r="AU30" s="30">
        <v>20</v>
      </c>
      <c r="AV30" s="30">
        <v>27</v>
      </c>
      <c r="AW30" s="30">
        <v>51</v>
      </c>
      <c r="AX30" s="28">
        <f>SUM(AS30:AW30)/36</f>
        <v>3</v>
      </c>
      <c r="AY30" s="30"/>
      <c r="AZ30" s="30"/>
      <c r="BA30" s="30"/>
      <c r="BB30" s="30"/>
      <c r="BC30" s="30"/>
      <c r="BD30" s="28">
        <f>SUM(AY30:BC30)/36</f>
        <v>0</v>
      </c>
      <c r="BE30" s="30"/>
      <c r="BF30" s="30"/>
      <c r="BG30" s="30"/>
      <c r="BH30" s="30"/>
      <c r="BI30" s="30"/>
      <c r="BJ30" s="28">
        <f>SUM(BE30:BI30)/36</f>
        <v>0</v>
      </c>
      <c r="BK30" s="30"/>
      <c r="BL30" s="30"/>
      <c r="BM30" s="30"/>
      <c r="BN30" s="30"/>
      <c r="BO30" s="30"/>
      <c r="BP30" s="28">
        <f>SUM(BK30:BO30)/36</f>
        <v>0</v>
      </c>
      <c r="BQ30" s="30"/>
      <c r="BR30" s="30"/>
      <c r="BS30" s="30"/>
      <c r="BT30" s="30"/>
      <c r="BU30" s="30"/>
      <c r="BV30" s="28">
        <f>SUM(BQ30:BU30)/36</f>
        <v>0</v>
      </c>
    </row>
    <row r="31" spans="1:74" ht="21" customHeight="1">
      <c r="A31" s="24" t="s">
        <v>55</v>
      </c>
      <c r="B31" s="31" t="s">
        <v>179</v>
      </c>
      <c r="C31" s="26">
        <v>8</v>
      </c>
      <c r="D31" s="27">
        <v>7</v>
      </c>
      <c r="E31" s="27"/>
      <c r="F31" s="27"/>
      <c r="G31" s="28">
        <f t="shared" si="24"/>
        <v>6</v>
      </c>
      <c r="H31" s="28">
        <f>N31+I31</f>
        <v>216</v>
      </c>
      <c r="I31" s="29">
        <f>SUM(J31:M31)</f>
        <v>87</v>
      </c>
      <c r="J31" s="29">
        <f t="shared" si="38"/>
        <v>22</v>
      </c>
      <c r="K31" s="29">
        <f t="shared" si="27"/>
        <v>0</v>
      </c>
      <c r="L31" s="29">
        <f t="shared" si="27"/>
        <v>38</v>
      </c>
      <c r="M31" s="29">
        <f t="shared" si="27"/>
        <v>27</v>
      </c>
      <c r="N31" s="29">
        <f t="shared" si="28"/>
        <v>129</v>
      </c>
      <c r="O31" s="30"/>
      <c r="P31" s="30"/>
      <c r="Q31" s="30"/>
      <c r="R31" s="30"/>
      <c r="S31" s="30"/>
      <c r="T31" s="28">
        <f>SUM(O31:S31)/36</f>
        <v>0</v>
      </c>
      <c r="U31" s="30"/>
      <c r="V31" s="30"/>
      <c r="W31" s="30"/>
      <c r="X31" s="30"/>
      <c r="Y31" s="30"/>
      <c r="Z31" s="28">
        <f>SUM(U31:Y31)/36</f>
        <v>0</v>
      </c>
      <c r="AA31" s="30"/>
      <c r="AB31" s="30"/>
      <c r="AC31" s="30"/>
      <c r="AD31" s="30"/>
      <c r="AE31" s="30"/>
      <c r="AF31" s="28">
        <f>SUM(AA31:AE31)/36</f>
        <v>0</v>
      </c>
      <c r="AG31" s="30"/>
      <c r="AH31" s="30"/>
      <c r="AI31" s="30"/>
      <c r="AJ31" s="30"/>
      <c r="AK31" s="30"/>
      <c r="AL31" s="28">
        <f>SUM(AG31:AK31)/36</f>
        <v>0</v>
      </c>
      <c r="AM31" s="30"/>
      <c r="AN31" s="30"/>
      <c r="AO31" s="30"/>
      <c r="AP31" s="30"/>
      <c r="AQ31" s="30"/>
      <c r="AR31" s="28">
        <f>SUM(AM31:AQ31)/36</f>
        <v>0</v>
      </c>
      <c r="AS31" s="30"/>
      <c r="AT31" s="30"/>
      <c r="AU31" s="30"/>
      <c r="AV31" s="30"/>
      <c r="AW31" s="30"/>
      <c r="AX31" s="28">
        <f>SUM(AS31:AW31)/36</f>
        <v>0</v>
      </c>
      <c r="AY31" s="30">
        <v>8</v>
      </c>
      <c r="AZ31" s="30"/>
      <c r="BA31" s="30">
        <v>18</v>
      </c>
      <c r="BB31" s="30"/>
      <c r="BC31" s="30">
        <v>82</v>
      </c>
      <c r="BD31" s="28">
        <f>SUM(AY31:BC31)/36</f>
        <v>3</v>
      </c>
      <c r="BE31" s="30">
        <v>14</v>
      </c>
      <c r="BF31" s="30"/>
      <c r="BG31" s="30">
        <v>20</v>
      </c>
      <c r="BH31" s="30">
        <v>27</v>
      </c>
      <c r="BI31" s="30">
        <v>47</v>
      </c>
      <c r="BJ31" s="28">
        <f>SUM(BE31:BI31)/36</f>
        <v>3</v>
      </c>
      <c r="BK31" s="30"/>
      <c r="BL31" s="30"/>
      <c r="BM31" s="30"/>
      <c r="BN31" s="30"/>
      <c r="BO31" s="30"/>
      <c r="BP31" s="28">
        <f>SUM(BK31:BO31)/36</f>
        <v>0</v>
      </c>
      <c r="BQ31" s="30"/>
      <c r="BR31" s="30"/>
      <c r="BS31" s="30"/>
      <c r="BT31" s="30"/>
      <c r="BU31" s="30"/>
      <c r="BV31" s="28">
        <f>SUM(BQ31:BU31)/36</f>
        <v>0</v>
      </c>
    </row>
    <row r="32" spans="1:74" ht="21" customHeight="1">
      <c r="A32" s="24" t="s">
        <v>56</v>
      </c>
      <c r="B32" s="31" t="s">
        <v>182</v>
      </c>
      <c r="C32" s="26">
        <v>8</v>
      </c>
      <c r="D32" s="27"/>
      <c r="E32" s="27"/>
      <c r="F32" s="27"/>
      <c r="G32" s="28">
        <f t="shared" si="24"/>
        <v>3</v>
      </c>
      <c r="H32" s="28">
        <f t="shared" ref="H32:H43" si="63">N32+I32</f>
        <v>108</v>
      </c>
      <c r="I32" s="29">
        <f t="shared" ref="I32:I42" si="64">SUM(J32:M32)</f>
        <v>61</v>
      </c>
      <c r="J32" s="29">
        <f t="shared" si="38"/>
        <v>14</v>
      </c>
      <c r="K32" s="29">
        <f t="shared" si="27"/>
        <v>0</v>
      </c>
      <c r="L32" s="29">
        <f t="shared" si="27"/>
        <v>20</v>
      </c>
      <c r="M32" s="29">
        <f t="shared" si="27"/>
        <v>27</v>
      </c>
      <c r="N32" s="29">
        <f t="shared" si="28"/>
        <v>47</v>
      </c>
      <c r="O32" s="30"/>
      <c r="P32" s="30"/>
      <c r="Q32" s="30"/>
      <c r="R32" s="30"/>
      <c r="S32" s="30"/>
      <c r="T32" s="28">
        <f t="shared" ref="T32:T42" si="65">SUM(O32:S32)/36</f>
        <v>0</v>
      </c>
      <c r="U32" s="30"/>
      <c r="V32" s="30"/>
      <c r="W32" s="30"/>
      <c r="X32" s="30"/>
      <c r="Y32" s="30"/>
      <c r="Z32" s="28">
        <f t="shared" ref="Z32:Z42" si="66">SUM(U32:Y32)/36</f>
        <v>0</v>
      </c>
      <c r="AA32" s="30"/>
      <c r="AB32" s="30"/>
      <c r="AC32" s="30"/>
      <c r="AD32" s="30"/>
      <c r="AE32" s="30"/>
      <c r="AF32" s="28">
        <f t="shared" ref="AF32:AF42" si="67">SUM(AA32:AE32)/36</f>
        <v>0</v>
      </c>
      <c r="AG32" s="30"/>
      <c r="AH32" s="30"/>
      <c r="AI32" s="30"/>
      <c r="AJ32" s="30"/>
      <c r="AK32" s="30"/>
      <c r="AL32" s="28">
        <f t="shared" ref="AL32:AL43" si="68">SUM(AG32:AK32)/36</f>
        <v>0</v>
      </c>
      <c r="AM32" s="30"/>
      <c r="AN32" s="30"/>
      <c r="AO32" s="30"/>
      <c r="AP32" s="30"/>
      <c r="AQ32" s="30"/>
      <c r="AR32" s="28">
        <f t="shared" ref="AR32:AR51" si="69">SUM(AM32:AQ32)/36</f>
        <v>0</v>
      </c>
      <c r="AS32" s="30"/>
      <c r="AT32" s="30"/>
      <c r="AU32" s="30"/>
      <c r="AV32" s="30"/>
      <c r="AW32" s="30"/>
      <c r="AX32" s="28">
        <f t="shared" ref="AX32:AX51" si="70">SUM(AS32:AW32)/36</f>
        <v>0</v>
      </c>
      <c r="AY32" s="30"/>
      <c r="AZ32" s="30"/>
      <c r="BA32" s="30"/>
      <c r="BB32" s="30"/>
      <c r="BC32" s="30"/>
      <c r="BD32" s="28">
        <f t="shared" ref="BD32:BD43" si="71">SUM(AY32:BC32)/36</f>
        <v>0</v>
      </c>
      <c r="BE32" s="30">
        <v>14</v>
      </c>
      <c r="BF32" s="30"/>
      <c r="BG32" s="30">
        <v>20</v>
      </c>
      <c r="BH32" s="30">
        <v>27</v>
      </c>
      <c r="BI32" s="30">
        <v>47</v>
      </c>
      <c r="BJ32" s="28">
        <f t="shared" ref="BJ32:BJ43" si="72">SUM(BE32:BI32)/36</f>
        <v>3</v>
      </c>
      <c r="BK32" s="30"/>
      <c r="BL32" s="30"/>
      <c r="BM32" s="30"/>
      <c r="BN32" s="30"/>
      <c r="BO32" s="30"/>
      <c r="BP32" s="28">
        <f t="shared" ref="BP32:BP43" si="73">SUM(BK32:BO32)/36</f>
        <v>0</v>
      </c>
      <c r="BQ32" s="30"/>
      <c r="BR32" s="30"/>
      <c r="BS32" s="30"/>
      <c r="BT32" s="30"/>
      <c r="BU32" s="30"/>
      <c r="BV32" s="28">
        <f t="shared" ref="BV32:BV43" si="74">SUM(BQ32:BU32)/36</f>
        <v>0</v>
      </c>
    </row>
    <row r="33" spans="1:74" ht="21" customHeight="1">
      <c r="A33" s="24" t="s">
        <v>57</v>
      </c>
      <c r="B33" s="31" t="s">
        <v>183</v>
      </c>
      <c r="C33" s="26">
        <v>6</v>
      </c>
      <c r="D33" s="27">
        <v>5</v>
      </c>
      <c r="E33" s="27"/>
      <c r="F33" s="27">
        <v>6</v>
      </c>
      <c r="G33" s="28">
        <f t="shared" si="24"/>
        <v>6</v>
      </c>
      <c r="H33" s="28">
        <f t="shared" si="63"/>
        <v>216</v>
      </c>
      <c r="I33" s="29">
        <f t="shared" si="64"/>
        <v>71</v>
      </c>
      <c r="J33" s="29">
        <f t="shared" si="38"/>
        <v>16</v>
      </c>
      <c r="K33" s="29">
        <f t="shared" si="27"/>
        <v>0</v>
      </c>
      <c r="L33" s="29">
        <f t="shared" si="27"/>
        <v>28</v>
      </c>
      <c r="M33" s="29">
        <f t="shared" si="27"/>
        <v>27</v>
      </c>
      <c r="N33" s="29">
        <f t="shared" si="28"/>
        <v>145</v>
      </c>
      <c r="O33" s="30"/>
      <c r="P33" s="30"/>
      <c r="Q33" s="30"/>
      <c r="R33" s="30"/>
      <c r="S33" s="30"/>
      <c r="T33" s="28">
        <f t="shared" si="65"/>
        <v>0</v>
      </c>
      <c r="U33" s="30"/>
      <c r="V33" s="30"/>
      <c r="W33" s="30"/>
      <c r="X33" s="30"/>
      <c r="Y33" s="30"/>
      <c r="Z33" s="28">
        <f t="shared" si="66"/>
        <v>0</v>
      </c>
      <c r="AA33" s="30"/>
      <c r="AB33" s="30"/>
      <c r="AC33" s="30"/>
      <c r="AD33" s="30"/>
      <c r="AE33" s="30"/>
      <c r="AF33" s="28">
        <f t="shared" si="67"/>
        <v>0</v>
      </c>
      <c r="AG33" s="30"/>
      <c r="AH33" s="30"/>
      <c r="AI33" s="30"/>
      <c r="AJ33" s="30"/>
      <c r="AK33" s="30"/>
      <c r="AL33" s="28">
        <f t="shared" si="68"/>
        <v>0</v>
      </c>
      <c r="AM33" s="30">
        <v>8</v>
      </c>
      <c r="AN33" s="30"/>
      <c r="AO33" s="30">
        <v>16</v>
      </c>
      <c r="AP33" s="30"/>
      <c r="AQ33" s="30">
        <v>84</v>
      </c>
      <c r="AR33" s="28">
        <f t="shared" si="69"/>
        <v>3</v>
      </c>
      <c r="AS33" s="30">
        <v>8</v>
      </c>
      <c r="AT33" s="30"/>
      <c r="AU33" s="30">
        <v>12</v>
      </c>
      <c r="AV33" s="30">
        <v>27</v>
      </c>
      <c r="AW33" s="30">
        <v>61</v>
      </c>
      <c r="AX33" s="28">
        <f t="shared" si="70"/>
        <v>3</v>
      </c>
      <c r="AY33" s="30"/>
      <c r="AZ33" s="30"/>
      <c r="BA33" s="30"/>
      <c r="BB33" s="30"/>
      <c r="BC33" s="30"/>
      <c r="BD33" s="28">
        <f t="shared" si="71"/>
        <v>0</v>
      </c>
      <c r="BE33" s="30"/>
      <c r="BF33" s="30"/>
      <c r="BG33" s="30"/>
      <c r="BH33" s="30"/>
      <c r="BI33" s="30"/>
      <c r="BJ33" s="28">
        <f t="shared" si="72"/>
        <v>0</v>
      </c>
      <c r="BK33" s="30"/>
      <c r="BL33" s="30"/>
      <c r="BM33" s="30"/>
      <c r="BN33" s="30"/>
      <c r="BO33" s="30"/>
      <c r="BP33" s="28">
        <f t="shared" si="73"/>
        <v>0</v>
      </c>
      <c r="BQ33" s="30"/>
      <c r="BR33" s="30"/>
      <c r="BS33" s="30"/>
      <c r="BT33" s="30"/>
      <c r="BU33" s="30"/>
      <c r="BV33" s="28">
        <f t="shared" si="74"/>
        <v>0</v>
      </c>
    </row>
    <row r="34" spans="1:74" ht="21" customHeight="1">
      <c r="A34" s="24" t="s">
        <v>58</v>
      </c>
      <c r="B34" s="31" t="s">
        <v>184</v>
      </c>
      <c r="C34" s="26">
        <v>57</v>
      </c>
      <c r="D34" s="27">
        <v>46</v>
      </c>
      <c r="E34" s="27"/>
      <c r="F34" s="27">
        <v>7</v>
      </c>
      <c r="G34" s="28">
        <f t="shared" si="24"/>
        <v>11</v>
      </c>
      <c r="H34" s="28">
        <f t="shared" si="63"/>
        <v>396</v>
      </c>
      <c r="I34" s="29">
        <f t="shared" si="64"/>
        <v>154</v>
      </c>
      <c r="J34" s="29">
        <f t="shared" si="38"/>
        <v>50</v>
      </c>
      <c r="K34" s="29">
        <f t="shared" si="27"/>
        <v>0</v>
      </c>
      <c r="L34" s="29">
        <f t="shared" si="27"/>
        <v>50</v>
      </c>
      <c r="M34" s="29">
        <f t="shared" si="27"/>
        <v>54</v>
      </c>
      <c r="N34" s="29">
        <f t="shared" si="28"/>
        <v>242</v>
      </c>
      <c r="O34" s="30"/>
      <c r="P34" s="30"/>
      <c r="Q34" s="30"/>
      <c r="R34" s="30"/>
      <c r="S34" s="30"/>
      <c r="T34" s="28">
        <f t="shared" si="65"/>
        <v>0</v>
      </c>
      <c r="U34" s="30"/>
      <c r="V34" s="30"/>
      <c r="W34" s="30"/>
      <c r="X34" s="30"/>
      <c r="Y34" s="30"/>
      <c r="Z34" s="28">
        <f t="shared" si="66"/>
        <v>0</v>
      </c>
      <c r="AA34" s="30"/>
      <c r="AB34" s="30"/>
      <c r="AC34" s="30"/>
      <c r="AD34" s="30"/>
      <c r="AE34" s="30"/>
      <c r="AF34" s="28">
        <f t="shared" si="67"/>
        <v>0</v>
      </c>
      <c r="AG34" s="30">
        <v>10</v>
      </c>
      <c r="AH34" s="30"/>
      <c r="AI34" s="30">
        <v>12</v>
      </c>
      <c r="AJ34" s="30"/>
      <c r="AK34" s="30">
        <v>50</v>
      </c>
      <c r="AL34" s="28">
        <f t="shared" si="68"/>
        <v>2</v>
      </c>
      <c r="AM34" s="30">
        <v>14</v>
      </c>
      <c r="AN34" s="30"/>
      <c r="AO34" s="30">
        <v>14</v>
      </c>
      <c r="AP34" s="30">
        <v>27</v>
      </c>
      <c r="AQ34" s="30">
        <v>89</v>
      </c>
      <c r="AR34" s="28">
        <f t="shared" si="69"/>
        <v>4</v>
      </c>
      <c r="AS34" s="30">
        <v>8</v>
      </c>
      <c r="AT34" s="30"/>
      <c r="AU34" s="30">
        <v>6</v>
      </c>
      <c r="AV34" s="30"/>
      <c r="AW34" s="30">
        <v>22</v>
      </c>
      <c r="AX34" s="28">
        <f t="shared" si="70"/>
        <v>1</v>
      </c>
      <c r="AY34" s="30">
        <v>18</v>
      </c>
      <c r="AZ34" s="30"/>
      <c r="BA34" s="30">
        <v>18</v>
      </c>
      <c r="BB34" s="30">
        <v>27</v>
      </c>
      <c r="BC34" s="30">
        <v>81</v>
      </c>
      <c r="BD34" s="28">
        <f t="shared" si="71"/>
        <v>4</v>
      </c>
      <c r="BE34" s="30"/>
      <c r="BF34" s="30"/>
      <c r="BG34" s="30"/>
      <c r="BH34" s="30"/>
      <c r="BI34" s="30"/>
      <c r="BJ34" s="28">
        <f t="shared" si="72"/>
        <v>0</v>
      </c>
      <c r="BK34" s="30"/>
      <c r="BL34" s="30"/>
      <c r="BM34" s="30"/>
      <c r="BN34" s="30"/>
      <c r="BO34" s="30"/>
      <c r="BP34" s="28">
        <f t="shared" si="73"/>
        <v>0</v>
      </c>
      <c r="BQ34" s="30"/>
      <c r="BR34" s="30"/>
      <c r="BS34" s="30"/>
      <c r="BT34" s="30"/>
      <c r="BU34" s="30"/>
      <c r="BV34" s="28">
        <f t="shared" si="74"/>
        <v>0</v>
      </c>
    </row>
    <row r="35" spans="1:74" ht="21" customHeight="1">
      <c r="A35" s="24" t="s">
        <v>59</v>
      </c>
      <c r="B35" s="31" t="s">
        <v>185</v>
      </c>
      <c r="C35" s="26">
        <v>7</v>
      </c>
      <c r="D35" s="27">
        <v>6</v>
      </c>
      <c r="E35" s="27"/>
      <c r="F35" s="27"/>
      <c r="G35" s="28">
        <f t="shared" si="24"/>
        <v>6</v>
      </c>
      <c r="H35" s="28">
        <f t="shared" si="63"/>
        <v>216</v>
      </c>
      <c r="I35" s="29">
        <f t="shared" si="64"/>
        <v>83</v>
      </c>
      <c r="J35" s="29">
        <f t="shared" si="38"/>
        <v>18</v>
      </c>
      <c r="K35" s="29">
        <f t="shared" si="27"/>
        <v>0</v>
      </c>
      <c r="L35" s="29">
        <f t="shared" si="27"/>
        <v>38</v>
      </c>
      <c r="M35" s="29">
        <f t="shared" si="27"/>
        <v>27</v>
      </c>
      <c r="N35" s="29">
        <f t="shared" si="28"/>
        <v>133</v>
      </c>
      <c r="O35" s="30"/>
      <c r="P35" s="30"/>
      <c r="Q35" s="30"/>
      <c r="R35" s="30"/>
      <c r="S35" s="30"/>
      <c r="T35" s="28">
        <f t="shared" si="65"/>
        <v>0</v>
      </c>
      <c r="U35" s="30"/>
      <c r="V35" s="30"/>
      <c r="W35" s="30"/>
      <c r="X35" s="30"/>
      <c r="Y35" s="30"/>
      <c r="Z35" s="28">
        <f t="shared" si="66"/>
        <v>0</v>
      </c>
      <c r="AA35" s="30"/>
      <c r="AB35" s="30"/>
      <c r="AC35" s="30"/>
      <c r="AD35" s="30"/>
      <c r="AE35" s="30"/>
      <c r="AF35" s="28">
        <f t="shared" si="67"/>
        <v>0</v>
      </c>
      <c r="AG35" s="30"/>
      <c r="AH35" s="30"/>
      <c r="AI35" s="30"/>
      <c r="AJ35" s="30"/>
      <c r="AK35" s="30"/>
      <c r="AL35" s="28">
        <f t="shared" si="68"/>
        <v>0</v>
      </c>
      <c r="AM35" s="30"/>
      <c r="AN35" s="30"/>
      <c r="AO35" s="30"/>
      <c r="AP35" s="30"/>
      <c r="AQ35" s="30"/>
      <c r="AR35" s="28">
        <f t="shared" si="69"/>
        <v>0</v>
      </c>
      <c r="AS35" s="30">
        <v>8</v>
      </c>
      <c r="AT35" s="30"/>
      <c r="AU35" s="30">
        <v>18</v>
      </c>
      <c r="AV35" s="30"/>
      <c r="AW35" s="30">
        <v>46</v>
      </c>
      <c r="AX35" s="28">
        <f t="shared" si="70"/>
        <v>2</v>
      </c>
      <c r="AY35" s="30">
        <v>10</v>
      </c>
      <c r="AZ35" s="30"/>
      <c r="BA35" s="30">
        <v>20</v>
      </c>
      <c r="BB35" s="30">
        <v>27</v>
      </c>
      <c r="BC35" s="30">
        <v>87</v>
      </c>
      <c r="BD35" s="28">
        <f t="shared" si="71"/>
        <v>4</v>
      </c>
      <c r="BE35" s="30"/>
      <c r="BF35" s="30"/>
      <c r="BG35" s="30"/>
      <c r="BH35" s="30"/>
      <c r="BI35" s="30"/>
      <c r="BJ35" s="28">
        <f t="shared" si="72"/>
        <v>0</v>
      </c>
      <c r="BK35" s="30"/>
      <c r="BL35" s="30"/>
      <c r="BM35" s="30"/>
      <c r="BN35" s="30"/>
      <c r="BO35" s="30"/>
      <c r="BP35" s="28">
        <f t="shared" si="73"/>
        <v>0</v>
      </c>
      <c r="BQ35" s="30"/>
      <c r="BR35" s="30"/>
      <c r="BS35" s="30"/>
      <c r="BT35" s="30"/>
      <c r="BU35" s="30"/>
      <c r="BV35" s="28">
        <f t="shared" si="74"/>
        <v>0</v>
      </c>
    </row>
    <row r="36" spans="1:74" ht="21" customHeight="1">
      <c r="A36" s="24" t="s">
        <v>60</v>
      </c>
      <c r="B36" s="31" t="s">
        <v>186</v>
      </c>
      <c r="C36" s="26"/>
      <c r="D36" s="27">
        <v>5</v>
      </c>
      <c r="E36" s="27"/>
      <c r="F36" s="27"/>
      <c r="G36" s="28">
        <f t="shared" si="24"/>
        <v>2</v>
      </c>
      <c r="H36" s="28">
        <f t="shared" si="63"/>
        <v>72</v>
      </c>
      <c r="I36" s="29">
        <f t="shared" si="64"/>
        <v>40</v>
      </c>
      <c r="J36" s="29">
        <f t="shared" si="38"/>
        <v>14</v>
      </c>
      <c r="K36" s="29">
        <f t="shared" si="27"/>
        <v>0</v>
      </c>
      <c r="L36" s="29">
        <f t="shared" si="27"/>
        <v>26</v>
      </c>
      <c r="M36" s="29">
        <f t="shared" si="27"/>
        <v>0</v>
      </c>
      <c r="N36" s="29">
        <f t="shared" si="28"/>
        <v>32</v>
      </c>
      <c r="O36" s="30"/>
      <c r="P36" s="30"/>
      <c r="Q36" s="30"/>
      <c r="R36" s="30"/>
      <c r="S36" s="30"/>
      <c r="T36" s="28">
        <f t="shared" si="65"/>
        <v>0</v>
      </c>
      <c r="U36" s="30"/>
      <c r="V36" s="30"/>
      <c r="W36" s="30"/>
      <c r="X36" s="30"/>
      <c r="Y36" s="30"/>
      <c r="Z36" s="28">
        <f t="shared" si="66"/>
        <v>0</v>
      </c>
      <c r="AA36" s="30"/>
      <c r="AB36" s="30"/>
      <c r="AC36" s="30"/>
      <c r="AD36" s="30"/>
      <c r="AE36" s="30"/>
      <c r="AF36" s="28">
        <f t="shared" si="67"/>
        <v>0</v>
      </c>
      <c r="AG36" s="30"/>
      <c r="AH36" s="30"/>
      <c r="AI36" s="30"/>
      <c r="AJ36" s="30"/>
      <c r="AK36" s="30"/>
      <c r="AL36" s="28">
        <f t="shared" si="68"/>
        <v>0</v>
      </c>
      <c r="AM36" s="30">
        <v>14</v>
      </c>
      <c r="AN36" s="30"/>
      <c r="AO36" s="30">
        <v>26</v>
      </c>
      <c r="AP36" s="30"/>
      <c r="AQ36" s="30">
        <v>32</v>
      </c>
      <c r="AR36" s="28">
        <f t="shared" si="69"/>
        <v>2</v>
      </c>
      <c r="AS36" s="30"/>
      <c r="AT36" s="30"/>
      <c r="AU36" s="30"/>
      <c r="AV36" s="30"/>
      <c r="AW36" s="30"/>
      <c r="AX36" s="28">
        <f t="shared" si="70"/>
        <v>0</v>
      </c>
      <c r="AY36" s="30"/>
      <c r="AZ36" s="30"/>
      <c r="BA36" s="30"/>
      <c r="BB36" s="30"/>
      <c r="BC36" s="30"/>
      <c r="BD36" s="28">
        <f t="shared" si="71"/>
        <v>0</v>
      </c>
      <c r="BE36" s="30"/>
      <c r="BF36" s="30"/>
      <c r="BG36" s="30"/>
      <c r="BH36" s="30"/>
      <c r="BI36" s="30"/>
      <c r="BJ36" s="28">
        <f t="shared" si="72"/>
        <v>0</v>
      </c>
      <c r="BK36" s="30"/>
      <c r="BL36" s="30"/>
      <c r="BM36" s="30"/>
      <c r="BN36" s="30"/>
      <c r="BO36" s="30"/>
      <c r="BP36" s="28">
        <f t="shared" si="73"/>
        <v>0</v>
      </c>
      <c r="BQ36" s="30"/>
      <c r="BR36" s="30"/>
      <c r="BS36" s="30"/>
      <c r="BT36" s="30"/>
      <c r="BU36" s="30"/>
      <c r="BV36" s="28">
        <f t="shared" si="74"/>
        <v>0</v>
      </c>
    </row>
    <row r="37" spans="1:74" ht="21" customHeight="1">
      <c r="A37" s="24" t="s">
        <v>61</v>
      </c>
      <c r="B37" s="31" t="s">
        <v>187</v>
      </c>
      <c r="C37" s="26">
        <v>5</v>
      </c>
      <c r="D37" s="27"/>
      <c r="E37" s="27"/>
      <c r="F37" s="27"/>
      <c r="G37" s="28">
        <f t="shared" si="24"/>
        <v>4</v>
      </c>
      <c r="H37" s="28">
        <f t="shared" si="63"/>
        <v>144</v>
      </c>
      <c r="I37" s="29">
        <f t="shared" si="64"/>
        <v>67</v>
      </c>
      <c r="J37" s="29">
        <f t="shared" si="38"/>
        <v>14</v>
      </c>
      <c r="K37" s="29">
        <f t="shared" si="27"/>
        <v>0</v>
      </c>
      <c r="L37" s="29">
        <f>Q37+W37+AC37+AI37+AO37+AU37+BA37+BG37+BM37+BS37</f>
        <v>26</v>
      </c>
      <c r="M37" s="29">
        <f t="shared" si="27"/>
        <v>27</v>
      </c>
      <c r="N37" s="29">
        <f t="shared" si="28"/>
        <v>77</v>
      </c>
      <c r="O37" s="30"/>
      <c r="P37" s="30"/>
      <c r="Q37" s="30"/>
      <c r="R37" s="30"/>
      <c r="S37" s="30"/>
      <c r="T37" s="28">
        <f t="shared" si="65"/>
        <v>0</v>
      </c>
      <c r="U37" s="30"/>
      <c r="V37" s="30"/>
      <c r="W37" s="30"/>
      <c r="X37" s="30"/>
      <c r="Y37" s="30"/>
      <c r="Z37" s="28">
        <f t="shared" si="66"/>
        <v>0</v>
      </c>
      <c r="AA37" s="30"/>
      <c r="AB37" s="30"/>
      <c r="AC37" s="30"/>
      <c r="AD37" s="30"/>
      <c r="AE37" s="30"/>
      <c r="AF37" s="28">
        <f t="shared" si="67"/>
        <v>0</v>
      </c>
      <c r="AG37" s="30"/>
      <c r="AH37" s="30"/>
      <c r="AI37" s="30"/>
      <c r="AJ37" s="30"/>
      <c r="AK37" s="30"/>
      <c r="AL37" s="28">
        <f t="shared" si="68"/>
        <v>0</v>
      </c>
      <c r="AM37" s="30">
        <v>14</v>
      </c>
      <c r="AN37" s="30"/>
      <c r="AO37" s="30">
        <v>26</v>
      </c>
      <c r="AP37" s="30">
        <v>27</v>
      </c>
      <c r="AQ37" s="30">
        <v>77</v>
      </c>
      <c r="AR37" s="28">
        <f t="shared" si="69"/>
        <v>4</v>
      </c>
      <c r="AS37" s="30"/>
      <c r="AT37" s="30"/>
      <c r="AU37" s="30"/>
      <c r="AV37" s="30"/>
      <c r="AW37" s="30"/>
      <c r="AX37" s="28">
        <f t="shared" si="70"/>
        <v>0</v>
      </c>
      <c r="AY37" s="30"/>
      <c r="AZ37" s="30"/>
      <c r="BA37" s="30"/>
      <c r="BB37" s="30"/>
      <c r="BC37" s="30"/>
      <c r="BD37" s="28">
        <f t="shared" si="71"/>
        <v>0</v>
      </c>
      <c r="BE37" s="30"/>
      <c r="BF37" s="30"/>
      <c r="BG37" s="30"/>
      <c r="BH37" s="30"/>
      <c r="BI37" s="30"/>
      <c r="BJ37" s="28">
        <f t="shared" si="72"/>
        <v>0</v>
      </c>
      <c r="BK37" s="30"/>
      <c r="BL37" s="30"/>
      <c r="BM37" s="30"/>
      <c r="BN37" s="30"/>
      <c r="BO37" s="30"/>
      <c r="BP37" s="28">
        <f t="shared" si="73"/>
        <v>0</v>
      </c>
      <c r="BQ37" s="30"/>
      <c r="BR37" s="30"/>
      <c r="BS37" s="30"/>
      <c r="BT37" s="30"/>
      <c r="BU37" s="30"/>
      <c r="BV37" s="28">
        <f t="shared" si="74"/>
        <v>0</v>
      </c>
    </row>
    <row r="38" spans="1:74" ht="21" customHeight="1">
      <c r="A38" s="24" t="s">
        <v>62</v>
      </c>
      <c r="B38" s="31" t="s">
        <v>188</v>
      </c>
      <c r="C38" s="26">
        <v>6</v>
      </c>
      <c r="D38" s="27"/>
      <c r="E38" s="27"/>
      <c r="F38" s="27"/>
      <c r="G38" s="28">
        <f t="shared" si="24"/>
        <v>4</v>
      </c>
      <c r="H38" s="28">
        <f t="shared" si="63"/>
        <v>144</v>
      </c>
      <c r="I38" s="29">
        <f t="shared" si="64"/>
        <v>55</v>
      </c>
      <c r="J38" s="29">
        <f t="shared" si="38"/>
        <v>10</v>
      </c>
      <c r="K38" s="29">
        <f t="shared" si="27"/>
        <v>0</v>
      </c>
      <c r="L38" s="29">
        <f t="shared" si="27"/>
        <v>18</v>
      </c>
      <c r="M38" s="29">
        <f t="shared" si="27"/>
        <v>27</v>
      </c>
      <c r="N38" s="29">
        <f t="shared" si="28"/>
        <v>89</v>
      </c>
      <c r="O38" s="30"/>
      <c r="P38" s="30"/>
      <c r="Q38" s="30"/>
      <c r="R38" s="30"/>
      <c r="S38" s="30"/>
      <c r="T38" s="28">
        <f t="shared" si="65"/>
        <v>0</v>
      </c>
      <c r="U38" s="30"/>
      <c r="V38" s="30"/>
      <c r="W38" s="30"/>
      <c r="X38" s="30"/>
      <c r="Y38" s="30"/>
      <c r="Z38" s="28">
        <f t="shared" si="66"/>
        <v>0</v>
      </c>
      <c r="AA38" s="30"/>
      <c r="AB38" s="30"/>
      <c r="AC38" s="30"/>
      <c r="AD38" s="30"/>
      <c r="AE38" s="30"/>
      <c r="AF38" s="28">
        <f t="shared" si="67"/>
        <v>0</v>
      </c>
      <c r="AG38" s="30"/>
      <c r="AH38" s="30"/>
      <c r="AI38" s="30"/>
      <c r="AJ38" s="30"/>
      <c r="AK38" s="30"/>
      <c r="AL38" s="28">
        <f t="shared" si="68"/>
        <v>0</v>
      </c>
      <c r="AM38" s="30"/>
      <c r="AN38" s="30"/>
      <c r="AO38" s="30"/>
      <c r="AP38" s="30"/>
      <c r="AQ38" s="30"/>
      <c r="AR38" s="28">
        <f t="shared" si="69"/>
        <v>0</v>
      </c>
      <c r="AS38" s="30">
        <v>10</v>
      </c>
      <c r="AT38" s="30"/>
      <c r="AU38" s="30">
        <v>18</v>
      </c>
      <c r="AV38" s="30">
        <v>27</v>
      </c>
      <c r="AW38" s="30">
        <v>89</v>
      </c>
      <c r="AX38" s="28">
        <f t="shared" si="70"/>
        <v>4</v>
      </c>
      <c r="AY38" s="30"/>
      <c r="AZ38" s="30"/>
      <c r="BA38" s="30"/>
      <c r="BB38" s="30"/>
      <c r="BC38" s="30"/>
      <c r="BD38" s="28">
        <f t="shared" si="71"/>
        <v>0</v>
      </c>
      <c r="BE38" s="30"/>
      <c r="BF38" s="30"/>
      <c r="BG38" s="30"/>
      <c r="BH38" s="30"/>
      <c r="BI38" s="30"/>
      <c r="BJ38" s="28">
        <f t="shared" si="72"/>
        <v>0</v>
      </c>
      <c r="BK38" s="30"/>
      <c r="BL38" s="30"/>
      <c r="BM38" s="30"/>
      <c r="BN38" s="30"/>
      <c r="BO38" s="30"/>
      <c r="BP38" s="28">
        <f t="shared" si="73"/>
        <v>0</v>
      </c>
      <c r="BQ38" s="30"/>
      <c r="BR38" s="30"/>
      <c r="BS38" s="30"/>
      <c r="BT38" s="30"/>
      <c r="BU38" s="30"/>
      <c r="BV38" s="28">
        <f t="shared" si="74"/>
        <v>0</v>
      </c>
    </row>
    <row r="39" spans="1:74" ht="21" customHeight="1">
      <c r="A39" s="24" t="s">
        <v>63</v>
      </c>
      <c r="B39" s="31" t="s">
        <v>189</v>
      </c>
      <c r="C39" s="26">
        <v>9</v>
      </c>
      <c r="D39" s="27"/>
      <c r="E39" s="27"/>
      <c r="F39" s="27"/>
      <c r="G39" s="28">
        <f t="shared" si="24"/>
        <v>4</v>
      </c>
      <c r="H39" s="28">
        <f t="shared" si="63"/>
        <v>144</v>
      </c>
      <c r="I39" s="29">
        <f t="shared" si="64"/>
        <v>65</v>
      </c>
      <c r="J39" s="29">
        <f t="shared" si="38"/>
        <v>18</v>
      </c>
      <c r="K39" s="29">
        <f t="shared" si="27"/>
        <v>0</v>
      </c>
      <c r="L39" s="29">
        <f t="shared" si="27"/>
        <v>20</v>
      </c>
      <c r="M39" s="29">
        <f t="shared" si="27"/>
        <v>27</v>
      </c>
      <c r="N39" s="29">
        <f t="shared" si="28"/>
        <v>79</v>
      </c>
      <c r="O39" s="30"/>
      <c r="P39" s="30"/>
      <c r="Q39" s="30"/>
      <c r="R39" s="30"/>
      <c r="S39" s="30"/>
      <c r="T39" s="28">
        <f t="shared" si="65"/>
        <v>0</v>
      </c>
      <c r="U39" s="30"/>
      <c r="V39" s="30"/>
      <c r="W39" s="30"/>
      <c r="X39" s="30"/>
      <c r="Y39" s="30"/>
      <c r="Z39" s="28">
        <f t="shared" si="66"/>
        <v>0</v>
      </c>
      <c r="AA39" s="30"/>
      <c r="AB39" s="30"/>
      <c r="AC39" s="30"/>
      <c r="AD39" s="30"/>
      <c r="AE39" s="30"/>
      <c r="AF39" s="28">
        <f t="shared" si="67"/>
        <v>0</v>
      </c>
      <c r="AG39" s="30"/>
      <c r="AH39" s="30"/>
      <c r="AI39" s="30"/>
      <c r="AJ39" s="30"/>
      <c r="AK39" s="30"/>
      <c r="AL39" s="28">
        <f t="shared" si="68"/>
        <v>0</v>
      </c>
      <c r="AM39" s="30"/>
      <c r="AN39" s="30"/>
      <c r="AO39" s="30"/>
      <c r="AP39" s="30"/>
      <c r="AQ39" s="30"/>
      <c r="AR39" s="28">
        <f t="shared" si="69"/>
        <v>0</v>
      </c>
      <c r="AS39" s="30"/>
      <c r="AT39" s="30"/>
      <c r="AU39" s="30"/>
      <c r="AV39" s="30"/>
      <c r="AW39" s="30"/>
      <c r="AX39" s="28">
        <f t="shared" si="70"/>
        <v>0</v>
      </c>
      <c r="AY39" s="30"/>
      <c r="AZ39" s="30"/>
      <c r="BA39" s="30"/>
      <c r="BB39" s="30"/>
      <c r="BC39" s="30"/>
      <c r="BD39" s="28">
        <f t="shared" si="71"/>
        <v>0</v>
      </c>
      <c r="BE39" s="30"/>
      <c r="BF39" s="30"/>
      <c r="BG39" s="30"/>
      <c r="BH39" s="30"/>
      <c r="BI39" s="30"/>
      <c r="BJ39" s="28">
        <f t="shared" si="72"/>
        <v>0</v>
      </c>
      <c r="BK39" s="30">
        <v>18</v>
      </c>
      <c r="BL39" s="30"/>
      <c r="BM39" s="30">
        <v>20</v>
      </c>
      <c r="BN39" s="30">
        <v>27</v>
      </c>
      <c r="BO39" s="30">
        <v>79</v>
      </c>
      <c r="BP39" s="28">
        <f t="shared" si="73"/>
        <v>4</v>
      </c>
      <c r="BQ39" s="30"/>
      <c r="BR39" s="30"/>
      <c r="BS39" s="30"/>
      <c r="BT39" s="30"/>
      <c r="BU39" s="30"/>
      <c r="BV39" s="28">
        <f t="shared" si="74"/>
        <v>0</v>
      </c>
    </row>
    <row r="40" spans="1:74" ht="21" customHeight="1">
      <c r="A40" s="24" t="s">
        <v>64</v>
      </c>
      <c r="B40" s="31" t="s">
        <v>191</v>
      </c>
      <c r="C40" s="26">
        <v>8</v>
      </c>
      <c r="D40" s="27">
        <v>7</v>
      </c>
      <c r="E40" s="27"/>
      <c r="F40" s="27"/>
      <c r="G40" s="28">
        <f t="shared" si="24"/>
        <v>5</v>
      </c>
      <c r="H40" s="28">
        <f t="shared" si="63"/>
        <v>180</v>
      </c>
      <c r="I40" s="29">
        <f t="shared" si="64"/>
        <v>89</v>
      </c>
      <c r="J40" s="29">
        <f t="shared" si="38"/>
        <v>22</v>
      </c>
      <c r="K40" s="29">
        <f t="shared" si="27"/>
        <v>0</v>
      </c>
      <c r="L40" s="29">
        <f t="shared" si="27"/>
        <v>40</v>
      </c>
      <c r="M40" s="29">
        <f t="shared" si="27"/>
        <v>27</v>
      </c>
      <c r="N40" s="29">
        <f t="shared" si="28"/>
        <v>91</v>
      </c>
      <c r="O40" s="30"/>
      <c r="P40" s="30"/>
      <c r="Q40" s="30"/>
      <c r="R40" s="30"/>
      <c r="S40" s="30"/>
      <c r="T40" s="28">
        <f t="shared" si="65"/>
        <v>0</v>
      </c>
      <c r="U40" s="30"/>
      <c r="V40" s="30"/>
      <c r="W40" s="30"/>
      <c r="X40" s="30"/>
      <c r="Y40" s="30"/>
      <c r="Z40" s="28">
        <f t="shared" si="66"/>
        <v>0</v>
      </c>
      <c r="AA40" s="30"/>
      <c r="AB40" s="30"/>
      <c r="AC40" s="30"/>
      <c r="AD40" s="30"/>
      <c r="AE40" s="30"/>
      <c r="AF40" s="28">
        <f t="shared" si="67"/>
        <v>0</v>
      </c>
      <c r="AG40" s="30"/>
      <c r="AH40" s="30"/>
      <c r="AI40" s="30"/>
      <c r="AJ40" s="30"/>
      <c r="AK40" s="30"/>
      <c r="AL40" s="28">
        <f t="shared" si="68"/>
        <v>0</v>
      </c>
      <c r="AM40" s="30"/>
      <c r="AN40" s="30"/>
      <c r="AO40" s="30"/>
      <c r="AP40" s="30"/>
      <c r="AQ40" s="30"/>
      <c r="AR40" s="28">
        <f t="shared" si="69"/>
        <v>0</v>
      </c>
      <c r="AS40" s="30"/>
      <c r="AT40" s="30"/>
      <c r="AU40" s="30"/>
      <c r="AV40" s="30"/>
      <c r="AW40" s="30"/>
      <c r="AX40" s="28">
        <f t="shared" si="70"/>
        <v>0</v>
      </c>
      <c r="AY40" s="30">
        <v>14</v>
      </c>
      <c r="AZ40" s="30"/>
      <c r="BA40" s="30">
        <v>26</v>
      </c>
      <c r="BB40" s="30"/>
      <c r="BC40" s="30">
        <v>32</v>
      </c>
      <c r="BD40" s="28">
        <f t="shared" si="71"/>
        <v>2</v>
      </c>
      <c r="BE40" s="30">
        <v>8</v>
      </c>
      <c r="BF40" s="30"/>
      <c r="BG40" s="30">
        <v>14</v>
      </c>
      <c r="BH40" s="30">
        <v>27</v>
      </c>
      <c r="BI40" s="30">
        <v>59</v>
      </c>
      <c r="BJ40" s="28">
        <f t="shared" si="72"/>
        <v>3</v>
      </c>
      <c r="BK40" s="30"/>
      <c r="BL40" s="30"/>
      <c r="BM40" s="30"/>
      <c r="BN40" s="30"/>
      <c r="BO40" s="30"/>
      <c r="BP40" s="28">
        <f t="shared" si="73"/>
        <v>0</v>
      </c>
      <c r="BQ40" s="30"/>
      <c r="BR40" s="30"/>
      <c r="BS40" s="30"/>
      <c r="BT40" s="30"/>
      <c r="BU40" s="30"/>
      <c r="BV40" s="28">
        <f t="shared" si="74"/>
        <v>0</v>
      </c>
    </row>
    <row r="41" spans="1:74" ht="21" customHeight="1">
      <c r="A41" s="24" t="s">
        <v>65</v>
      </c>
      <c r="B41" s="31" t="s">
        <v>192</v>
      </c>
      <c r="C41" s="26">
        <v>9</v>
      </c>
      <c r="D41" s="27"/>
      <c r="E41" s="27"/>
      <c r="F41" s="27">
        <v>9</v>
      </c>
      <c r="G41" s="28">
        <f t="shared" si="24"/>
        <v>3</v>
      </c>
      <c r="H41" s="28">
        <f t="shared" si="63"/>
        <v>108</v>
      </c>
      <c r="I41" s="29">
        <f t="shared" si="64"/>
        <v>59</v>
      </c>
      <c r="J41" s="29">
        <f t="shared" si="38"/>
        <v>10</v>
      </c>
      <c r="K41" s="29">
        <f t="shared" si="27"/>
        <v>0</v>
      </c>
      <c r="L41" s="29">
        <f t="shared" si="27"/>
        <v>22</v>
      </c>
      <c r="M41" s="29">
        <f t="shared" si="27"/>
        <v>27</v>
      </c>
      <c r="N41" s="29">
        <f t="shared" si="28"/>
        <v>49</v>
      </c>
      <c r="O41" s="30"/>
      <c r="P41" s="30"/>
      <c r="Q41" s="30"/>
      <c r="R41" s="30"/>
      <c r="S41" s="30"/>
      <c r="T41" s="28">
        <f t="shared" si="65"/>
        <v>0</v>
      </c>
      <c r="U41" s="30"/>
      <c r="V41" s="30"/>
      <c r="W41" s="30"/>
      <c r="X41" s="30"/>
      <c r="Y41" s="30"/>
      <c r="Z41" s="28">
        <f t="shared" si="66"/>
        <v>0</v>
      </c>
      <c r="AA41" s="30"/>
      <c r="AB41" s="30"/>
      <c r="AC41" s="30"/>
      <c r="AD41" s="30"/>
      <c r="AE41" s="30"/>
      <c r="AF41" s="28">
        <f t="shared" si="67"/>
        <v>0</v>
      </c>
      <c r="AG41" s="30"/>
      <c r="AH41" s="30"/>
      <c r="AI41" s="30"/>
      <c r="AJ41" s="30"/>
      <c r="AK41" s="30"/>
      <c r="AL41" s="28">
        <f t="shared" si="68"/>
        <v>0</v>
      </c>
      <c r="AM41" s="30"/>
      <c r="AN41" s="30"/>
      <c r="AO41" s="30"/>
      <c r="AP41" s="30"/>
      <c r="AQ41" s="30"/>
      <c r="AR41" s="28">
        <f t="shared" si="69"/>
        <v>0</v>
      </c>
      <c r="AS41" s="30"/>
      <c r="AT41" s="30"/>
      <c r="AU41" s="30"/>
      <c r="AV41" s="30"/>
      <c r="AW41" s="30"/>
      <c r="AX41" s="28">
        <f t="shared" si="70"/>
        <v>0</v>
      </c>
      <c r="AY41" s="30"/>
      <c r="AZ41" s="30"/>
      <c r="BA41" s="30"/>
      <c r="BB41" s="30"/>
      <c r="BC41" s="30"/>
      <c r="BD41" s="28">
        <f t="shared" si="71"/>
        <v>0</v>
      </c>
      <c r="BE41" s="30"/>
      <c r="BF41" s="30"/>
      <c r="BG41" s="30"/>
      <c r="BH41" s="30"/>
      <c r="BI41" s="30"/>
      <c r="BJ41" s="28">
        <f t="shared" si="72"/>
        <v>0</v>
      </c>
      <c r="BK41" s="30">
        <v>10</v>
      </c>
      <c r="BL41" s="30"/>
      <c r="BM41" s="30">
        <v>22</v>
      </c>
      <c r="BN41" s="30">
        <v>27</v>
      </c>
      <c r="BO41" s="30">
        <v>49</v>
      </c>
      <c r="BP41" s="28">
        <f t="shared" si="73"/>
        <v>3</v>
      </c>
      <c r="BQ41" s="30"/>
      <c r="BR41" s="30"/>
      <c r="BS41" s="30"/>
      <c r="BT41" s="30"/>
      <c r="BU41" s="30"/>
      <c r="BV41" s="28">
        <f t="shared" si="74"/>
        <v>0</v>
      </c>
    </row>
    <row r="42" spans="1:74" ht="21" customHeight="1">
      <c r="A42" s="24" t="s">
        <v>66</v>
      </c>
      <c r="B42" s="31" t="s">
        <v>193</v>
      </c>
      <c r="C42" s="26" t="s">
        <v>333</v>
      </c>
      <c r="D42" s="27"/>
      <c r="E42" s="27"/>
      <c r="F42" s="27"/>
      <c r="G42" s="28">
        <f t="shared" si="24"/>
        <v>5</v>
      </c>
      <c r="H42" s="28">
        <f t="shared" si="63"/>
        <v>180</v>
      </c>
      <c r="I42" s="29">
        <f t="shared" si="64"/>
        <v>63</v>
      </c>
      <c r="J42" s="29">
        <f t="shared" si="38"/>
        <v>10</v>
      </c>
      <c r="K42" s="29">
        <f t="shared" si="27"/>
        <v>0</v>
      </c>
      <c r="L42" s="29">
        <f t="shared" si="27"/>
        <v>26</v>
      </c>
      <c r="M42" s="29">
        <f t="shared" si="27"/>
        <v>27</v>
      </c>
      <c r="N42" s="29">
        <f t="shared" si="28"/>
        <v>117</v>
      </c>
      <c r="O42" s="30"/>
      <c r="P42" s="30"/>
      <c r="Q42" s="30"/>
      <c r="R42" s="30"/>
      <c r="S42" s="30"/>
      <c r="T42" s="28">
        <f t="shared" si="65"/>
        <v>0</v>
      </c>
      <c r="U42" s="30"/>
      <c r="V42" s="30"/>
      <c r="W42" s="30"/>
      <c r="X42" s="30"/>
      <c r="Y42" s="30"/>
      <c r="Z42" s="28">
        <f t="shared" si="66"/>
        <v>0</v>
      </c>
      <c r="AA42" s="30"/>
      <c r="AB42" s="30"/>
      <c r="AC42" s="30"/>
      <c r="AD42" s="30"/>
      <c r="AE42" s="30"/>
      <c r="AF42" s="28">
        <f t="shared" si="67"/>
        <v>0</v>
      </c>
      <c r="AG42" s="30"/>
      <c r="AH42" s="30"/>
      <c r="AI42" s="30"/>
      <c r="AJ42" s="30"/>
      <c r="AK42" s="30"/>
      <c r="AL42" s="28">
        <f t="shared" si="68"/>
        <v>0</v>
      </c>
      <c r="AM42" s="30"/>
      <c r="AN42" s="30"/>
      <c r="AO42" s="30"/>
      <c r="AP42" s="30"/>
      <c r="AQ42" s="30"/>
      <c r="AR42" s="28">
        <f t="shared" si="69"/>
        <v>0</v>
      </c>
      <c r="AS42" s="30"/>
      <c r="AT42" s="30"/>
      <c r="AU42" s="30"/>
      <c r="AV42" s="30"/>
      <c r="AW42" s="30"/>
      <c r="AX42" s="28">
        <f t="shared" si="70"/>
        <v>0</v>
      </c>
      <c r="AY42" s="30"/>
      <c r="AZ42" s="30"/>
      <c r="BA42" s="30"/>
      <c r="BB42" s="30"/>
      <c r="BC42" s="30"/>
      <c r="BD42" s="28">
        <f t="shared" si="71"/>
        <v>0</v>
      </c>
      <c r="BE42" s="30"/>
      <c r="BF42" s="30"/>
      <c r="BG42" s="30"/>
      <c r="BH42" s="30"/>
      <c r="BI42" s="30"/>
      <c r="BJ42" s="28">
        <f t="shared" si="72"/>
        <v>0</v>
      </c>
      <c r="BK42" s="30"/>
      <c r="BL42" s="30"/>
      <c r="BM42" s="30"/>
      <c r="BN42" s="30"/>
      <c r="BO42" s="30"/>
      <c r="BP42" s="28">
        <f t="shared" si="73"/>
        <v>0</v>
      </c>
      <c r="BQ42" s="30">
        <v>10</v>
      </c>
      <c r="BR42" s="30"/>
      <c r="BS42" s="30">
        <v>26</v>
      </c>
      <c r="BT42" s="30">
        <v>27</v>
      </c>
      <c r="BU42" s="30">
        <v>117</v>
      </c>
      <c r="BV42" s="28">
        <f t="shared" si="74"/>
        <v>5</v>
      </c>
    </row>
    <row r="43" spans="1:74" ht="21" customHeight="1">
      <c r="A43" s="24" t="s">
        <v>67</v>
      </c>
      <c r="B43" s="31" t="s">
        <v>196</v>
      </c>
      <c r="C43" s="26"/>
      <c r="D43" s="27">
        <v>9</v>
      </c>
      <c r="E43" s="27"/>
      <c r="F43" s="27"/>
      <c r="G43" s="28">
        <f t="shared" ref="G43" si="75">T43+Z43+AF43+AL43+AR43+AX43+BD43+BJ43+BP43+BV43</f>
        <v>5</v>
      </c>
      <c r="H43" s="28">
        <f t="shared" si="63"/>
        <v>180</v>
      </c>
      <c r="I43" s="226">
        <f t="shared" ref="I43" si="76">SUM(J43:M43)</f>
        <v>24</v>
      </c>
      <c r="J43" s="226">
        <f t="shared" ref="J43" si="77">O43+U43+AA43+AG43+AM43+AS43+AY43+BE43+BK43+BQ43</f>
        <v>10</v>
      </c>
      <c r="K43" s="226">
        <f t="shared" ref="K43" si="78">P43+V43+AB43+AH43+AN43+AT43+AZ43+BF43+BL43+BR43</f>
        <v>0</v>
      </c>
      <c r="L43" s="226">
        <f t="shared" ref="L43" si="79">Q43+W43+AC43+AI43+AO43+AU43+BA43+BG43+BM43+BS43</f>
        <v>14</v>
      </c>
      <c r="M43" s="226">
        <f t="shared" ref="M43" si="80">R43+X43+AD43+AJ43+AP43+AV43+BB43+BH43+BN43+BT43</f>
        <v>0</v>
      </c>
      <c r="N43" s="226">
        <f t="shared" ref="N43" si="81">S43+Y43+AE43+AK43+AQ43+AW43+BC43+BI43++BO43+BU43</f>
        <v>156</v>
      </c>
      <c r="O43" s="30"/>
      <c r="P43" s="30"/>
      <c r="Q43" s="30"/>
      <c r="R43" s="30"/>
      <c r="S43" s="30"/>
      <c r="T43" s="28">
        <f t="shared" ref="T43" si="82">SUM(O43:S43)/36</f>
        <v>0</v>
      </c>
      <c r="U43" s="30"/>
      <c r="V43" s="30"/>
      <c r="W43" s="30"/>
      <c r="X43" s="30"/>
      <c r="Y43" s="30"/>
      <c r="Z43" s="28">
        <f t="shared" ref="Z43" si="83">SUM(U43:Y43)/36</f>
        <v>0</v>
      </c>
      <c r="AA43" s="30"/>
      <c r="AB43" s="30"/>
      <c r="AC43" s="30"/>
      <c r="AD43" s="30"/>
      <c r="AE43" s="30"/>
      <c r="AF43" s="28">
        <f t="shared" ref="AF43" si="84">SUM(AA43:AE43)/36</f>
        <v>0</v>
      </c>
      <c r="AG43" s="30"/>
      <c r="AH43" s="30"/>
      <c r="AI43" s="30"/>
      <c r="AJ43" s="30"/>
      <c r="AK43" s="30"/>
      <c r="AL43" s="28">
        <f t="shared" si="68"/>
        <v>0</v>
      </c>
      <c r="AM43" s="30"/>
      <c r="AN43" s="30"/>
      <c r="AO43" s="30"/>
      <c r="AP43" s="30"/>
      <c r="AQ43" s="30"/>
      <c r="AR43" s="28">
        <f t="shared" ref="AR43" si="85">SUM(AM43:AQ43)/36</f>
        <v>0</v>
      </c>
      <c r="AS43" s="30"/>
      <c r="AT43" s="30"/>
      <c r="AU43" s="30"/>
      <c r="AV43" s="30"/>
      <c r="AW43" s="30"/>
      <c r="AX43" s="28">
        <f t="shared" ref="AX43" si="86">SUM(AS43:AW43)/36</f>
        <v>0</v>
      </c>
      <c r="AY43" s="30"/>
      <c r="AZ43" s="30"/>
      <c r="BA43" s="30"/>
      <c r="BB43" s="30"/>
      <c r="BC43" s="30"/>
      <c r="BD43" s="28">
        <f t="shared" si="71"/>
        <v>0</v>
      </c>
      <c r="BE43" s="30"/>
      <c r="BF43" s="30"/>
      <c r="BG43" s="30"/>
      <c r="BH43" s="30"/>
      <c r="BI43" s="30"/>
      <c r="BJ43" s="28">
        <f t="shared" si="72"/>
        <v>0</v>
      </c>
      <c r="BK43" s="30">
        <v>10</v>
      </c>
      <c r="BL43" s="30"/>
      <c r="BM43" s="30">
        <v>14</v>
      </c>
      <c r="BN43" s="30"/>
      <c r="BO43" s="30">
        <v>156</v>
      </c>
      <c r="BP43" s="28">
        <f t="shared" si="73"/>
        <v>5</v>
      </c>
      <c r="BQ43" s="30"/>
      <c r="BR43" s="30"/>
      <c r="BS43" s="30"/>
      <c r="BT43" s="30"/>
      <c r="BU43" s="30"/>
      <c r="BV43" s="28">
        <f t="shared" si="74"/>
        <v>0</v>
      </c>
    </row>
    <row r="44" spans="1:74" ht="21" customHeight="1">
      <c r="A44" s="24" t="s">
        <v>68</v>
      </c>
      <c r="B44" s="31" t="s">
        <v>195</v>
      </c>
      <c r="C44" s="26"/>
      <c r="D44" s="27">
        <v>6</v>
      </c>
      <c r="E44" s="27"/>
      <c r="F44" s="27"/>
      <c r="G44" s="28">
        <f t="shared" si="24"/>
        <v>3</v>
      </c>
      <c r="H44" s="28">
        <f t="shared" si="25"/>
        <v>108</v>
      </c>
      <c r="I44" s="29">
        <f t="shared" si="26"/>
        <v>40</v>
      </c>
      <c r="J44" s="29">
        <f t="shared" si="38"/>
        <v>14</v>
      </c>
      <c r="K44" s="29">
        <f t="shared" si="27"/>
        <v>0</v>
      </c>
      <c r="L44" s="29">
        <f t="shared" si="27"/>
        <v>26</v>
      </c>
      <c r="M44" s="29">
        <f t="shared" si="27"/>
        <v>0</v>
      </c>
      <c r="N44" s="29">
        <f t="shared" si="28"/>
        <v>68</v>
      </c>
      <c r="O44" s="30"/>
      <c r="P44" s="30"/>
      <c r="Q44" s="30"/>
      <c r="R44" s="30"/>
      <c r="S44" s="30"/>
      <c r="T44" s="28">
        <f t="shared" si="5"/>
        <v>0</v>
      </c>
      <c r="U44" s="30"/>
      <c r="V44" s="30"/>
      <c r="W44" s="30"/>
      <c r="X44" s="30"/>
      <c r="Y44" s="30"/>
      <c r="Z44" s="28">
        <f t="shared" si="29"/>
        <v>0</v>
      </c>
      <c r="AA44" s="30"/>
      <c r="AB44" s="30"/>
      <c r="AC44" s="30"/>
      <c r="AD44" s="30"/>
      <c r="AE44" s="30"/>
      <c r="AF44" s="28">
        <f t="shared" si="30"/>
        <v>0</v>
      </c>
      <c r="AG44" s="30"/>
      <c r="AH44" s="30"/>
      <c r="AI44" s="30"/>
      <c r="AJ44" s="30"/>
      <c r="AK44" s="30"/>
      <c r="AL44" s="28">
        <f t="shared" si="31"/>
        <v>0</v>
      </c>
      <c r="AM44" s="30"/>
      <c r="AN44" s="30"/>
      <c r="AO44" s="30"/>
      <c r="AP44" s="30"/>
      <c r="AQ44" s="30"/>
      <c r="AR44" s="28">
        <f t="shared" si="69"/>
        <v>0</v>
      </c>
      <c r="AS44" s="30">
        <v>14</v>
      </c>
      <c r="AT44" s="30"/>
      <c r="AU44" s="30">
        <v>26</v>
      </c>
      <c r="AV44" s="30"/>
      <c r="AW44" s="30">
        <v>68</v>
      </c>
      <c r="AX44" s="28">
        <f t="shared" si="70"/>
        <v>3</v>
      </c>
      <c r="AY44" s="30"/>
      <c r="AZ44" s="30"/>
      <c r="BA44" s="30"/>
      <c r="BB44" s="30"/>
      <c r="BC44" s="30"/>
      <c r="BD44" s="28">
        <f t="shared" si="34"/>
        <v>0</v>
      </c>
      <c r="BE44" s="30"/>
      <c r="BF44" s="30"/>
      <c r="BG44" s="30"/>
      <c r="BH44" s="30"/>
      <c r="BI44" s="30"/>
      <c r="BJ44" s="28">
        <f t="shared" si="35"/>
        <v>0</v>
      </c>
      <c r="BK44" s="30"/>
      <c r="BL44" s="30"/>
      <c r="BM44" s="30"/>
      <c r="BN44" s="30"/>
      <c r="BO44" s="30"/>
      <c r="BP44" s="28">
        <f t="shared" si="36"/>
        <v>0</v>
      </c>
      <c r="BQ44" s="30"/>
      <c r="BR44" s="30"/>
      <c r="BS44" s="30"/>
      <c r="BT44" s="30"/>
      <c r="BU44" s="30"/>
      <c r="BV44" s="28">
        <f t="shared" si="37"/>
        <v>0</v>
      </c>
    </row>
    <row r="45" spans="1:74" ht="21" customHeight="1">
      <c r="A45" s="24" t="s">
        <v>69</v>
      </c>
      <c r="B45" s="31" t="s">
        <v>197</v>
      </c>
      <c r="C45" s="26">
        <v>3</v>
      </c>
      <c r="D45" s="27"/>
      <c r="E45" s="27"/>
      <c r="F45" s="27"/>
      <c r="G45" s="28">
        <f t="shared" si="24"/>
        <v>3</v>
      </c>
      <c r="H45" s="28">
        <f t="shared" si="25"/>
        <v>108</v>
      </c>
      <c r="I45" s="29">
        <f t="shared" si="26"/>
        <v>49</v>
      </c>
      <c r="J45" s="29">
        <f t="shared" si="38"/>
        <v>8</v>
      </c>
      <c r="K45" s="29">
        <f>P45+V45+AB45+AH45+AN45+AT45+AZ45+BF45+BL45+BR45</f>
        <v>0</v>
      </c>
      <c r="L45" s="29">
        <f t="shared" si="27"/>
        <v>14</v>
      </c>
      <c r="M45" s="29">
        <f t="shared" si="27"/>
        <v>27</v>
      </c>
      <c r="N45" s="29">
        <f>S45+Y45+AE45+AK45+AQ45+AW45+BC45+BI45++BO45+BU45</f>
        <v>59</v>
      </c>
      <c r="O45" s="30"/>
      <c r="P45" s="30"/>
      <c r="Q45" s="30"/>
      <c r="R45" s="30"/>
      <c r="S45" s="30"/>
      <c r="T45" s="28">
        <f t="shared" si="5"/>
        <v>0</v>
      </c>
      <c r="U45" s="30"/>
      <c r="V45" s="30"/>
      <c r="W45" s="30"/>
      <c r="X45" s="30"/>
      <c r="Y45" s="30"/>
      <c r="Z45" s="28">
        <f>SUM(U45:Y45)/36</f>
        <v>0</v>
      </c>
      <c r="AA45" s="30">
        <v>8</v>
      </c>
      <c r="AB45" s="30"/>
      <c r="AC45" s="30">
        <v>14</v>
      </c>
      <c r="AD45" s="30">
        <v>27</v>
      </c>
      <c r="AE45" s="30">
        <v>59</v>
      </c>
      <c r="AF45" s="28">
        <f t="shared" si="30"/>
        <v>3</v>
      </c>
      <c r="AG45" s="30"/>
      <c r="AH45" s="30"/>
      <c r="AI45" s="30"/>
      <c r="AJ45" s="30"/>
      <c r="AK45" s="30"/>
      <c r="AL45" s="28">
        <f t="shared" si="31"/>
        <v>0</v>
      </c>
      <c r="AM45" s="30"/>
      <c r="AN45" s="30"/>
      <c r="AO45" s="30"/>
      <c r="AP45" s="30"/>
      <c r="AQ45" s="30"/>
      <c r="AR45" s="28">
        <f t="shared" si="69"/>
        <v>0</v>
      </c>
      <c r="AS45" s="30"/>
      <c r="AT45" s="30"/>
      <c r="AU45" s="30"/>
      <c r="AV45" s="30"/>
      <c r="AW45" s="30"/>
      <c r="AX45" s="28">
        <f t="shared" si="70"/>
        <v>0</v>
      </c>
      <c r="AY45" s="30"/>
      <c r="AZ45" s="30"/>
      <c r="BA45" s="30"/>
      <c r="BB45" s="30"/>
      <c r="BC45" s="30"/>
      <c r="BD45" s="28">
        <f t="shared" si="34"/>
        <v>0</v>
      </c>
      <c r="BE45" s="30"/>
      <c r="BF45" s="30"/>
      <c r="BG45" s="30"/>
      <c r="BH45" s="30"/>
      <c r="BI45" s="30"/>
      <c r="BJ45" s="28">
        <f t="shared" si="35"/>
        <v>0</v>
      </c>
      <c r="BK45" s="30"/>
      <c r="BL45" s="30"/>
      <c r="BM45" s="30"/>
      <c r="BN45" s="30"/>
      <c r="BO45" s="30"/>
      <c r="BP45" s="28">
        <f t="shared" si="36"/>
        <v>0</v>
      </c>
      <c r="BQ45" s="30"/>
      <c r="BR45" s="30"/>
      <c r="BS45" s="30"/>
      <c r="BT45" s="30"/>
      <c r="BU45" s="30"/>
      <c r="BV45" s="28">
        <f t="shared" si="37"/>
        <v>0</v>
      </c>
    </row>
    <row r="46" spans="1:74" ht="21" customHeight="1">
      <c r="A46" s="24" t="s">
        <v>70</v>
      </c>
      <c r="B46" s="31" t="s">
        <v>198</v>
      </c>
      <c r="C46" s="26">
        <v>2</v>
      </c>
      <c r="D46" s="27"/>
      <c r="E46" s="27"/>
      <c r="F46" s="27"/>
      <c r="G46" s="28">
        <f t="shared" si="24"/>
        <v>2</v>
      </c>
      <c r="H46" s="28">
        <f t="shared" si="25"/>
        <v>72</v>
      </c>
      <c r="I46" s="29">
        <f t="shared" si="26"/>
        <v>53</v>
      </c>
      <c r="J46" s="29">
        <f t="shared" si="38"/>
        <v>8</v>
      </c>
      <c r="K46" s="29">
        <f t="shared" si="27"/>
        <v>0</v>
      </c>
      <c r="L46" s="29">
        <f t="shared" si="27"/>
        <v>18</v>
      </c>
      <c r="M46" s="29">
        <f t="shared" si="27"/>
        <v>27</v>
      </c>
      <c r="N46" s="29">
        <f t="shared" si="28"/>
        <v>19</v>
      </c>
      <c r="O46" s="30"/>
      <c r="P46" s="30"/>
      <c r="Q46" s="30"/>
      <c r="R46" s="30"/>
      <c r="S46" s="30"/>
      <c r="T46" s="28">
        <f t="shared" si="5"/>
        <v>0</v>
      </c>
      <c r="U46" s="30">
        <v>8</v>
      </c>
      <c r="V46" s="30"/>
      <c r="W46" s="30">
        <v>18</v>
      </c>
      <c r="X46" s="30">
        <v>27</v>
      </c>
      <c r="Y46" s="30">
        <v>19</v>
      </c>
      <c r="Z46" s="28">
        <f t="shared" si="29"/>
        <v>2</v>
      </c>
      <c r="AA46" s="30"/>
      <c r="AB46" s="30"/>
      <c r="AC46" s="30"/>
      <c r="AD46" s="30"/>
      <c r="AE46" s="30"/>
      <c r="AF46" s="28">
        <f t="shared" si="30"/>
        <v>0</v>
      </c>
      <c r="AG46" s="30"/>
      <c r="AH46" s="30"/>
      <c r="AI46" s="30"/>
      <c r="AJ46" s="30"/>
      <c r="AK46" s="30"/>
      <c r="AL46" s="28">
        <f t="shared" si="31"/>
        <v>0</v>
      </c>
      <c r="AM46" s="30"/>
      <c r="AN46" s="30"/>
      <c r="AO46" s="30"/>
      <c r="AP46" s="30"/>
      <c r="AQ46" s="30"/>
      <c r="AR46" s="28">
        <f t="shared" si="69"/>
        <v>0</v>
      </c>
      <c r="AS46" s="30"/>
      <c r="AT46" s="30"/>
      <c r="AU46" s="30"/>
      <c r="AV46" s="30"/>
      <c r="AW46" s="30"/>
      <c r="AX46" s="28">
        <f t="shared" si="70"/>
        <v>0</v>
      </c>
      <c r="AY46" s="30"/>
      <c r="AZ46" s="30"/>
      <c r="BA46" s="30"/>
      <c r="BB46" s="30"/>
      <c r="BC46" s="30"/>
      <c r="BD46" s="28">
        <f t="shared" si="34"/>
        <v>0</v>
      </c>
      <c r="BE46" s="30"/>
      <c r="BF46" s="30"/>
      <c r="BG46" s="30"/>
      <c r="BH46" s="30"/>
      <c r="BI46" s="30"/>
      <c r="BJ46" s="28">
        <f t="shared" si="35"/>
        <v>0</v>
      </c>
      <c r="BK46" s="30"/>
      <c r="BL46" s="30"/>
      <c r="BM46" s="30"/>
      <c r="BN46" s="30"/>
      <c r="BO46" s="30"/>
      <c r="BP46" s="28">
        <f t="shared" si="36"/>
        <v>0</v>
      </c>
      <c r="BQ46" s="30"/>
      <c r="BR46" s="30"/>
      <c r="BS46" s="30"/>
      <c r="BT46" s="30"/>
      <c r="BU46" s="30"/>
      <c r="BV46" s="28">
        <f t="shared" si="37"/>
        <v>0</v>
      </c>
    </row>
    <row r="47" spans="1:74" ht="23.25" customHeight="1">
      <c r="A47" s="24" t="s">
        <v>71</v>
      </c>
      <c r="B47" s="31" t="s">
        <v>368</v>
      </c>
      <c r="C47" s="26"/>
      <c r="D47" s="27">
        <v>4</v>
      </c>
      <c r="E47" s="27"/>
      <c r="F47" s="27"/>
      <c r="G47" s="28">
        <f t="shared" si="24"/>
        <v>2</v>
      </c>
      <c r="H47" s="28">
        <f t="shared" si="25"/>
        <v>72</v>
      </c>
      <c r="I47" s="29">
        <f t="shared" si="26"/>
        <v>20</v>
      </c>
      <c r="J47" s="29">
        <f t="shared" si="38"/>
        <v>6</v>
      </c>
      <c r="K47" s="29">
        <f t="shared" si="27"/>
        <v>0</v>
      </c>
      <c r="L47" s="29">
        <f t="shared" si="27"/>
        <v>14</v>
      </c>
      <c r="M47" s="29">
        <f t="shared" si="27"/>
        <v>0</v>
      </c>
      <c r="N47" s="29">
        <f t="shared" si="28"/>
        <v>52</v>
      </c>
      <c r="O47" s="30"/>
      <c r="P47" s="30"/>
      <c r="Q47" s="30"/>
      <c r="R47" s="30"/>
      <c r="S47" s="30"/>
      <c r="T47" s="28">
        <f t="shared" si="5"/>
        <v>0</v>
      </c>
      <c r="U47" s="30"/>
      <c r="V47" s="30"/>
      <c r="W47" s="30"/>
      <c r="X47" s="30"/>
      <c r="Y47" s="30"/>
      <c r="Z47" s="28">
        <f t="shared" si="29"/>
        <v>0</v>
      </c>
      <c r="AA47" s="30"/>
      <c r="AB47" s="30"/>
      <c r="AC47" s="30"/>
      <c r="AD47" s="30"/>
      <c r="AE47" s="30"/>
      <c r="AF47" s="28">
        <f t="shared" si="30"/>
        <v>0</v>
      </c>
      <c r="AG47" s="30">
        <v>6</v>
      </c>
      <c r="AH47" s="30"/>
      <c r="AI47" s="30">
        <v>14</v>
      </c>
      <c r="AJ47" s="30"/>
      <c r="AK47" s="30">
        <v>52</v>
      </c>
      <c r="AL47" s="28">
        <f t="shared" si="31"/>
        <v>2</v>
      </c>
      <c r="AM47" s="30"/>
      <c r="AN47" s="30"/>
      <c r="AO47" s="30"/>
      <c r="AP47" s="30"/>
      <c r="AQ47" s="30"/>
      <c r="AR47" s="28">
        <f t="shared" si="69"/>
        <v>0</v>
      </c>
      <c r="AS47" s="30"/>
      <c r="AT47" s="30"/>
      <c r="AU47" s="30"/>
      <c r="AV47" s="30"/>
      <c r="AW47" s="30"/>
      <c r="AX47" s="28">
        <f t="shared" si="70"/>
        <v>0</v>
      </c>
      <c r="AY47" s="30"/>
      <c r="AZ47" s="30"/>
      <c r="BA47" s="30"/>
      <c r="BB47" s="30"/>
      <c r="BC47" s="30"/>
      <c r="BD47" s="28">
        <f t="shared" si="34"/>
        <v>0</v>
      </c>
      <c r="BE47" s="30"/>
      <c r="BF47" s="30"/>
      <c r="BG47" s="30"/>
      <c r="BH47" s="30"/>
      <c r="BI47" s="30"/>
      <c r="BJ47" s="28">
        <f t="shared" si="35"/>
        <v>0</v>
      </c>
      <c r="BK47" s="30"/>
      <c r="BL47" s="30"/>
      <c r="BM47" s="30"/>
      <c r="BN47" s="30"/>
      <c r="BO47" s="30"/>
      <c r="BP47" s="28">
        <f t="shared" si="36"/>
        <v>0</v>
      </c>
      <c r="BQ47" s="30"/>
      <c r="BR47" s="30"/>
      <c r="BS47" s="30"/>
      <c r="BT47" s="30"/>
      <c r="BU47" s="30"/>
      <c r="BV47" s="28">
        <f t="shared" si="37"/>
        <v>0</v>
      </c>
    </row>
    <row r="48" spans="1:74" ht="21" customHeight="1">
      <c r="A48" s="24" t="s">
        <v>72</v>
      </c>
      <c r="B48" s="31" t="s">
        <v>214</v>
      </c>
      <c r="C48" s="26">
        <v>3</v>
      </c>
      <c r="D48" s="27"/>
      <c r="E48" s="27"/>
      <c r="F48" s="27"/>
      <c r="G48" s="28">
        <f t="shared" si="24"/>
        <v>5</v>
      </c>
      <c r="H48" s="28">
        <f t="shared" si="25"/>
        <v>180</v>
      </c>
      <c r="I48" s="226">
        <f t="shared" si="26"/>
        <v>57</v>
      </c>
      <c r="J48" s="226">
        <f t="shared" si="38"/>
        <v>0</v>
      </c>
      <c r="K48" s="226">
        <f t="shared" si="27"/>
        <v>30</v>
      </c>
      <c r="L48" s="226">
        <f t="shared" si="27"/>
        <v>0</v>
      </c>
      <c r="M48" s="226">
        <f t="shared" si="27"/>
        <v>27</v>
      </c>
      <c r="N48" s="226">
        <f t="shared" si="28"/>
        <v>123</v>
      </c>
      <c r="O48" s="30"/>
      <c r="P48" s="30"/>
      <c r="Q48" s="30"/>
      <c r="R48" s="30"/>
      <c r="S48" s="30"/>
      <c r="T48" s="28">
        <f t="shared" ref="T48" si="87">SUM(O48:S48)/36</f>
        <v>0</v>
      </c>
      <c r="U48" s="30"/>
      <c r="V48" s="30">
        <v>14</v>
      </c>
      <c r="W48" s="30"/>
      <c r="X48" s="30"/>
      <c r="Y48" s="30">
        <v>58</v>
      </c>
      <c r="Z48" s="28">
        <f t="shared" ref="Z48" si="88">SUM(U48:Y48)/36</f>
        <v>2</v>
      </c>
      <c r="AA48" s="30"/>
      <c r="AB48" s="30">
        <v>16</v>
      </c>
      <c r="AC48" s="30"/>
      <c r="AD48" s="30">
        <v>27</v>
      </c>
      <c r="AE48" s="30">
        <v>65</v>
      </c>
      <c r="AF48" s="28">
        <f t="shared" ref="AF48" si="89">SUM(AA48:AE48)/36</f>
        <v>3</v>
      </c>
      <c r="AG48" s="30"/>
      <c r="AH48" s="30"/>
      <c r="AI48" s="30"/>
      <c r="AJ48" s="30"/>
      <c r="AK48" s="30"/>
      <c r="AL48" s="28">
        <f t="shared" si="31"/>
        <v>0</v>
      </c>
      <c r="AM48" s="30"/>
      <c r="AN48" s="30"/>
      <c r="AO48" s="30"/>
      <c r="AP48" s="30"/>
      <c r="AQ48" s="30"/>
      <c r="AR48" s="28">
        <f t="shared" si="69"/>
        <v>0</v>
      </c>
      <c r="AS48" s="30"/>
      <c r="AT48" s="30"/>
      <c r="AU48" s="30"/>
      <c r="AV48" s="30"/>
      <c r="AW48" s="30"/>
      <c r="AX48" s="28">
        <f t="shared" si="70"/>
        <v>0</v>
      </c>
      <c r="AY48" s="30"/>
      <c r="AZ48" s="30"/>
      <c r="BA48" s="30"/>
      <c r="BB48" s="30"/>
      <c r="BC48" s="30"/>
      <c r="BD48" s="28">
        <f t="shared" si="34"/>
        <v>0</v>
      </c>
      <c r="BE48" s="30"/>
      <c r="BF48" s="30"/>
      <c r="BG48" s="30"/>
      <c r="BH48" s="30"/>
      <c r="BI48" s="30"/>
      <c r="BJ48" s="28">
        <f t="shared" si="35"/>
        <v>0</v>
      </c>
      <c r="BK48" s="30"/>
      <c r="BL48" s="30"/>
      <c r="BM48" s="30"/>
      <c r="BN48" s="30"/>
      <c r="BO48" s="30"/>
      <c r="BP48" s="28">
        <f t="shared" si="36"/>
        <v>0</v>
      </c>
      <c r="BQ48" s="30"/>
      <c r="BR48" s="30"/>
      <c r="BS48" s="30"/>
      <c r="BT48" s="30"/>
      <c r="BU48" s="30"/>
      <c r="BV48" s="28">
        <f t="shared" si="37"/>
        <v>0</v>
      </c>
    </row>
    <row r="49" spans="1:76" ht="0.75" customHeight="1">
      <c r="A49" s="24" t="s">
        <v>73</v>
      </c>
      <c r="B49" s="31"/>
      <c r="C49" s="26"/>
      <c r="D49" s="27"/>
      <c r="E49" s="27"/>
      <c r="F49" s="27"/>
      <c r="G49" s="28">
        <f t="shared" si="24"/>
        <v>0</v>
      </c>
      <c r="H49" s="28">
        <f t="shared" si="25"/>
        <v>0</v>
      </c>
      <c r="I49" s="29">
        <f t="shared" si="26"/>
        <v>0</v>
      </c>
      <c r="J49" s="29">
        <f t="shared" si="38"/>
        <v>0</v>
      </c>
      <c r="K49" s="29">
        <f t="shared" si="27"/>
        <v>0</v>
      </c>
      <c r="L49" s="29">
        <f t="shared" si="27"/>
        <v>0</v>
      </c>
      <c r="M49" s="29">
        <f>R49+X49+AD49+AJ49+AP49+AV49+BB49+BH49+BN49+BT49</f>
        <v>0</v>
      </c>
      <c r="N49" s="29">
        <f t="shared" si="28"/>
        <v>0</v>
      </c>
      <c r="O49" s="30"/>
      <c r="P49" s="30"/>
      <c r="Q49" s="30"/>
      <c r="R49" s="30"/>
      <c r="S49" s="30"/>
      <c r="T49" s="28">
        <f t="shared" si="5"/>
        <v>0</v>
      </c>
      <c r="U49" s="30"/>
      <c r="V49" s="30"/>
      <c r="W49" s="30"/>
      <c r="X49" s="30"/>
      <c r="Y49" s="30"/>
      <c r="Z49" s="28">
        <f t="shared" si="29"/>
        <v>0</v>
      </c>
      <c r="AA49" s="30"/>
      <c r="AB49" s="30"/>
      <c r="AC49" s="30"/>
      <c r="AD49" s="30"/>
      <c r="AE49" s="30"/>
      <c r="AF49" s="28">
        <f t="shared" si="30"/>
        <v>0</v>
      </c>
      <c r="AG49" s="30"/>
      <c r="AH49" s="30"/>
      <c r="AI49" s="30"/>
      <c r="AJ49" s="30"/>
      <c r="AK49" s="30"/>
      <c r="AL49" s="28">
        <f t="shared" si="31"/>
        <v>0</v>
      </c>
      <c r="AM49" s="30"/>
      <c r="AN49" s="30"/>
      <c r="AO49" s="30"/>
      <c r="AP49" s="30"/>
      <c r="AQ49" s="30"/>
      <c r="AR49" s="28">
        <f t="shared" si="69"/>
        <v>0</v>
      </c>
      <c r="AS49" s="30"/>
      <c r="AT49" s="30"/>
      <c r="AU49" s="30"/>
      <c r="AV49" s="30"/>
      <c r="AW49" s="30"/>
      <c r="AX49" s="28">
        <f t="shared" si="70"/>
        <v>0</v>
      </c>
      <c r="AY49" s="30"/>
      <c r="AZ49" s="30"/>
      <c r="BA49" s="30"/>
      <c r="BB49" s="30"/>
      <c r="BC49" s="30"/>
      <c r="BD49" s="28">
        <f t="shared" si="34"/>
        <v>0</v>
      </c>
      <c r="BE49" s="30"/>
      <c r="BF49" s="30"/>
      <c r="BG49" s="30"/>
      <c r="BH49" s="30"/>
      <c r="BI49" s="30"/>
      <c r="BJ49" s="28">
        <f t="shared" si="35"/>
        <v>0</v>
      </c>
      <c r="BK49" s="30"/>
      <c r="BL49" s="30"/>
      <c r="BM49" s="30"/>
      <c r="BN49" s="30"/>
      <c r="BO49" s="30"/>
      <c r="BP49" s="28">
        <f t="shared" si="36"/>
        <v>0</v>
      </c>
      <c r="BQ49" s="30"/>
      <c r="BR49" s="30"/>
      <c r="BS49" s="30"/>
      <c r="BT49" s="30"/>
      <c r="BU49" s="30"/>
      <c r="BV49" s="28">
        <f t="shared" si="37"/>
        <v>0</v>
      </c>
    </row>
    <row r="50" spans="1:76" ht="16.5" hidden="1" customHeight="1">
      <c r="A50" s="24" t="s">
        <v>74</v>
      </c>
      <c r="B50" s="31"/>
      <c r="C50" s="26"/>
      <c r="D50" s="27"/>
      <c r="E50" s="27"/>
      <c r="F50" s="27"/>
      <c r="G50" s="28">
        <f t="shared" si="24"/>
        <v>0</v>
      </c>
      <c r="H50" s="28">
        <f t="shared" si="25"/>
        <v>0</v>
      </c>
      <c r="I50" s="29">
        <f t="shared" si="26"/>
        <v>0</v>
      </c>
      <c r="J50" s="29">
        <f t="shared" si="38"/>
        <v>0</v>
      </c>
      <c r="K50" s="29">
        <f t="shared" si="27"/>
        <v>0</v>
      </c>
      <c r="L50" s="29">
        <f t="shared" si="27"/>
        <v>0</v>
      </c>
      <c r="M50" s="29">
        <f t="shared" si="27"/>
        <v>0</v>
      </c>
      <c r="N50" s="29">
        <f t="shared" si="28"/>
        <v>0</v>
      </c>
      <c r="O50" s="30"/>
      <c r="P50" s="30"/>
      <c r="Q50" s="30"/>
      <c r="R50" s="30"/>
      <c r="S50" s="30"/>
      <c r="T50" s="28">
        <f t="shared" si="5"/>
        <v>0</v>
      </c>
      <c r="U50" s="30"/>
      <c r="V50" s="30"/>
      <c r="W50" s="30"/>
      <c r="X50" s="30"/>
      <c r="Y50" s="30"/>
      <c r="Z50" s="28">
        <f t="shared" si="29"/>
        <v>0</v>
      </c>
      <c r="AA50" s="30"/>
      <c r="AB50" s="30"/>
      <c r="AC50" s="30"/>
      <c r="AD50" s="30"/>
      <c r="AE50" s="30"/>
      <c r="AF50" s="28">
        <f t="shared" si="30"/>
        <v>0</v>
      </c>
      <c r="AG50" s="30"/>
      <c r="AH50" s="30"/>
      <c r="AI50" s="30"/>
      <c r="AJ50" s="30"/>
      <c r="AK50" s="30"/>
      <c r="AL50" s="28">
        <f t="shared" si="31"/>
        <v>0</v>
      </c>
      <c r="AM50" s="30"/>
      <c r="AN50" s="30"/>
      <c r="AO50" s="30"/>
      <c r="AP50" s="30"/>
      <c r="AQ50" s="30"/>
      <c r="AR50" s="28">
        <f t="shared" si="69"/>
        <v>0</v>
      </c>
      <c r="AS50" s="30"/>
      <c r="AT50" s="30"/>
      <c r="AU50" s="30"/>
      <c r="AV50" s="30"/>
      <c r="AW50" s="30"/>
      <c r="AX50" s="28">
        <f t="shared" si="70"/>
        <v>0</v>
      </c>
      <c r="AY50" s="30"/>
      <c r="AZ50" s="30"/>
      <c r="BA50" s="30"/>
      <c r="BB50" s="30"/>
      <c r="BC50" s="30"/>
      <c r="BD50" s="28">
        <f t="shared" si="34"/>
        <v>0</v>
      </c>
      <c r="BE50" s="30"/>
      <c r="BF50" s="30"/>
      <c r="BG50" s="30"/>
      <c r="BH50" s="30"/>
      <c r="BI50" s="30"/>
      <c r="BJ50" s="28">
        <f t="shared" si="35"/>
        <v>0</v>
      </c>
      <c r="BK50" s="30"/>
      <c r="BL50" s="30"/>
      <c r="BM50" s="30"/>
      <c r="BN50" s="30"/>
      <c r="BO50" s="30"/>
      <c r="BP50" s="28">
        <f t="shared" si="36"/>
        <v>0</v>
      </c>
      <c r="BQ50" s="30"/>
      <c r="BR50" s="30"/>
      <c r="BS50" s="30"/>
      <c r="BT50" s="30"/>
      <c r="BU50" s="30"/>
      <c r="BV50" s="28">
        <f t="shared" si="37"/>
        <v>0</v>
      </c>
    </row>
    <row r="51" spans="1:76" ht="16.5" hidden="1" customHeight="1">
      <c r="A51" s="24" t="s">
        <v>75</v>
      </c>
      <c r="B51" s="31"/>
      <c r="C51" s="26"/>
      <c r="D51" s="27"/>
      <c r="E51" s="27"/>
      <c r="F51" s="27"/>
      <c r="G51" s="28">
        <f t="shared" si="24"/>
        <v>0</v>
      </c>
      <c r="H51" s="28">
        <f t="shared" si="25"/>
        <v>0</v>
      </c>
      <c r="I51" s="29">
        <f t="shared" si="26"/>
        <v>0</v>
      </c>
      <c r="J51" s="29">
        <f t="shared" si="38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8"/>
        <v>0</v>
      </c>
      <c r="O51" s="30"/>
      <c r="P51" s="30"/>
      <c r="Q51" s="30"/>
      <c r="R51" s="30"/>
      <c r="S51" s="30"/>
      <c r="T51" s="28">
        <f t="shared" si="5"/>
        <v>0</v>
      </c>
      <c r="U51" s="30"/>
      <c r="V51" s="30"/>
      <c r="W51" s="30"/>
      <c r="X51" s="30"/>
      <c r="Y51" s="30"/>
      <c r="Z51" s="28">
        <f t="shared" si="29"/>
        <v>0</v>
      </c>
      <c r="AA51" s="30"/>
      <c r="AB51" s="30"/>
      <c r="AC51" s="30"/>
      <c r="AD51" s="30"/>
      <c r="AE51" s="30"/>
      <c r="AF51" s="28">
        <f t="shared" si="30"/>
        <v>0</v>
      </c>
      <c r="AG51" s="30"/>
      <c r="AH51" s="30"/>
      <c r="AI51" s="30"/>
      <c r="AJ51" s="30"/>
      <c r="AK51" s="30"/>
      <c r="AL51" s="28">
        <f t="shared" si="31"/>
        <v>0</v>
      </c>
      <c r="AM51" s="30"/>
      <c r="AN51" s="30"/>
      <c r="AO51" s="30"/>
      <c r="AP51" s="30"/>
      <c r="AQ51" s="30"/>
      <c r="AR51" s="28">
        <f t="shared" si="69"/>
        <v>0</v>
      </c>
      <c r="AS51" s="30"/>
      <c r="AT51" s="30"/>
      <c r="AU51" s="30"/>
      <c r="AV51" s="30"/>
      <c r="AW51" s="30"/>
      <c r="AX51" s="28">
        <f t="shared" si="70"/>
        <v>0</v>
      </c>
      <c r="AY51" s="30"/>
      <c r="AZ51" s="30"/>
      <c r="BA51" s="30"/>
      <c r="BB51" s="30"/>
      <c r="BC51" s="30"/>
      <c r="BD51" s="28">
        <f t="shared" si="34"/>
        <v>0</v>
      </c>
      <c r="BE51" s="30"/>
      <c r="BF51" s="30"/>
      <c r="BG51" s="30"/>
      <c r="BH51" s="30"/>
      <c r="BI51" s="30"/>
      <c r="BJ51" s="28">
        <f t="shared" si="35"/>
        <v>0</v>
      </c>
      <c r="BK51" s="30"/>
      <c r="BL51" s="30"/>
      <c r="BM51" s="30"/>
      <c r="BN51" s="30"/>
      <c r="BO51" s="30"/>
      <c r="BP51" s="28">
        <f t="shared" si="36"/>
        <v>0</v>
      </c>
      <c r="BQ51" s="30"/>
      <c r="BR51" s="30"/>
      <c r="BS51" s="30"/>
      <c r="BT51" s="30"/>
      <c r="BU51" s="30"/>
      <c r="BV51" s="28">
        <f t="shared" si="37"/>
        <v>0</v>
      </c>
    </row>
    <row r="52" spans="1:76" ht="10.5" customHeight="1" thickBot="1">
      <c r="A52" s="33" t="s">
        <v>76</v>
      </c>
      <c r="B52" s="34"/>
      <c r="C52" s="33"/>
      <c r="D52" s="33"/>
      <c r="E52" s="33"/>
      <c r="F52" s="33"/>
      <c r="G52" s="35"/>
      <c r="H52" s="35"/>
      <c r="I52" s="35"/>
      <c r="J52" s="35"/>
      <c r="K52" s="35"/>
      <c r="L52" s="35"/>
      <c r="M52" s="35"/>
      <c r="N52" s="35"/>
      <c r="O52" s="33"/>
      <c r="P52" s="33"/>
      <c r="Q52" s="33"/>
      <c r="R52" s="33"/>
      <c r="S52" s="33"/>
      <c r="T52" s="35"/>
      <c r="U52" s="33"/>
      <c r="V52" s="33"/>
      <c r="W52" s="33"/>
      <c r="X52" s="33"/>
      <c r="Y52" s="33"/>
      <c r="Z52" s="35"/>
      <c r="AA52" s="33"/>
      <c r="AB52" s="33"/>
      <c r="AC52" s="33"/>
      <c r="AD52" s="33"/>
      <c r="AE52" s="33"/>
      <c r="AF52" s="35"/>
      <c r="AG52" s="33"/>
      <c r="AH52" s="33"/>
      <c r="AI52" s="33"/>
      <c r="AJ52" s="33"/>
      <c r="AK52" s="33"/>
      <c r="AL52" s="35"/>
      <c r="AM52" s="33"/>
      <c r="AN52" s="33"/>
      <c r="AO52" s="33"/>
      <c r="AP52" s="33"/>
      <c r="AQ52" s="33"/>
      <c r="AR52" s="35"/>
      <c r="AS52" s="33"/>
      <c r="AT52" s="33"/>
      <c r="AU52" s="33"/>
      <c r="AV52" s="33"/>
      <c r="AW52" s="33"/>
      <c r="AX52" s="35"/>
      <c r="AY52" s="33"/>
      <c r="AZ52" s="33"/>
      <c r="BA52" s="33"/>
      <c r="BB52" s="33"/>
      <c r="BC52" s="33"/>
      <c r="BD52" s="35"/>
      <c r="BE52" s="33"/>
      <c r="BF52" s="33"/>
      <c r="BG52" s="33"/>
      <c r="BH52" s="33"/>
      <c r="BI52" s="33"/>
      <c r="BJ52" s="35"/>
      <c r="BK52" s="33"/>
      <c r="BL52" s="33"/>
      <c r="BM52" s="33"/>
      <c r="BN52" s="33"/>
      <c r="BO52" s="33"/>
      <c r="BP52" s="35"/>
      <c r="BQ52" s="33"/>
      <c r="BR52" s="33"/>
      <c r="BS52" s="33"/>
      <c r="BT52" s="33"/>
      <c r="BU52" s="33"/>
      <c r="BV52" s="35"/>
    </row>
    <row r="53" spans="1:76" ht="39" customHeight="1" thickBot="1">
      <c r="A53" s="14" t="s">
        <v>77</v>
      </c>
      <c r="B53" s="215" t="s">
        <v>365</v>
      </c>
      <c r="C53" s="13"/>
      <c r="D53" s="14"/>
      <c r="E53" s="14"/>
      <c r="F53" s="14"/>
      <c r="G53" s="15">
        <f t="shared" ref="G53:AL53" si="90">G55+G78</f>
        <v>66</v>
      </c>
      <c r="H53" s="15">
        <f t="shared" si="90"/>
        <v>2376</v>
      </c>
      <c r="I53" s="15">
        <f t="shared" si="90"/>
        <v>661</v>
      </c>
      <c r="J53" s="15">
        <f t="shared" si="90"/>
        <v>210</v>
      </c>
      <c r="K53" s="15">
        <f t="shared" si="90"/>
        <v>0</v>
      </c>
      <c r="L53" s="15">
        <f t="shared" si="90"/>
        <v>316</v>
      </c>
      <c r="M53" s="15">
        <f t="shared" si="90"/>
        <v>135</v>
      </c>
      <c r="N53" s="15">
        <f t="shared" si="90"/>
        <v>1715</v>
      </c>
      <c r="O53" s="15">
        <f t="shared" si="90"/>
        <v>18</v>
      </c>
      <c r="P53" s="15">
        <f t="shared" si="90"/>
        <v>0</v>
      </c>
      <c r="Q53" s="15">
        <f t="shared" si="90"/>
        <v>20</v>
      </c>
      <c r="R53" s="15">
        <f t="shared" si="90"/>
        <v>27</v>
      </c>
      <c r="S53" s="15">
        <f t="shared" si="90"/>
        <v>259</v>
      </c>
      <c r="T53" s="15">
        <f t="shared" si="90"/>
        <v>9</v>
      </c>
      <c r="U53" s="15">
        <f t="shared" si="90"/>
        <v>0</v>
      </c>
      <c r="V53" s="15">
        <f t="shared" si="90"/>
        <v>0</v>
      </c>
      <c r="W53" s="15">
        <f t="shared" si="90"/>
        <v>0</v>
      </c>
      <c r="X53" s="15">
        <f t="shared" si="90"/>
        <v>0</v>
      </c>
      <c r="Y53" s="15">
        <f t="shared" si="90"/>
        <v>0</v>
      </c>
      <c r="Z53" s="15">
        <f t="shared" si="90"/>
        <v>2</v>
      </c>
      <c r="AA53" s="15">
        <f t="shared" si="90"/>
        <v>0</v>
      </c>
      <c r="AB53" s="15">
        <f t="shared" si="90"/>
        <v>0</v>
      </c>
      <c r="AC53" s="15">
        <f t="shared" si="90"/>
        <v>0</v>
      </c>
      <c r="AD53" s="15">
        <f t="shared" si="90"/>
        <v>0</v>
      </c>
      <c r="AE53" s="15">
        <f t="shared" si="90"/>
        <v>0</v>
      </c>
      <c r="AF53" s="15">
        <f t="shared" si="90"/>
        <v>2</v>
      </c>
      <c r="AG53" s="15">
        <f t="shared" si="90"/>
        <v>32</v>
      </c>
      <c r="AH53" s="15">
        <f t="shared" si="90"/>
        <v>0</v>
      </c>
      <c r="AI53" s="15">
        <f t="shared" si="90"/>
        <v>54</v>
      </c>
      <c r="AJ53" s="15">
        <f t="shared" si="90"/>
        <v>0</v>
      </c>
      <c r="AK53" s="15">
        <f t="shared" si="90"/>
        <v>202</v>
      </c>
      <c r="AL53" s="15">
        <f t="shared" si="90"/>
        <v>8</v>
      </c>
      <c r="AM53" s="15">
        <f t="shared" ref="AM53:BV53" si="91">AM55+AM78</f>
        <v>42</v>
      </c>
      <c r="AN53" s="15">
        <f t="shared" si="91"/>
        <v>0</v>
      </c>
      <c r="AO53" s="15">
        <f t="shared" si="91"/>
        <v>56</v>
      </c>
      <c r="AP53" s="15">
        <f t="shared" si="91"/>
        <v>27</v>
      </c>
      <c r="AQ53" s="15">
        <f t="shared" si="91"/>
        <v>271</v>
      </c>
      <c r="AR53" s="15">
        <f t="shared" si="91"/>
        <v>11</v>
      </c>
      <c r="AS53" s="15">
        <f t="shared" si="91"/>
        <v>6</v>
      </c>
      <c r="AT53" s="15">
        <f t="shared" si="91"/>
        <v>0</v>
      </c>
      <c r="AU53" s="15">
        <f t="shared" si="91"/>
        <v>6</v>
      </c>
      <c r="AV53" s="15">
        <f t="shared" si="91"/>
        <v>0</v>
      </c>
      <c r="AW53" s="15">
        <f t="shared" si="91"/>
        <v>60</v>
      </c>
      <c r="AX53" s="15">
        <f t="shared" si="91"/>
        <v>6</v>
      </c>
      <c r="AY53" s="15">
        <f t="shared" si="91"/>
        <v>14</v>
      </c>
      <c r="AZ53" s="15">
        <f t="shared" si="91"/>
        <v>0</v>
      </c>
      <c r="BA53" s="15">
        <f t="shared" si="91"/>
        <v>24</v>
      </c>
      <c r="BB53" s="15">
        <f t="shared" si="91"/>
        <v>0</v>
      </c>
      <c r="BC53" s="15">
        <f t="shared" si="91"/>
        <v>142</v>
      </c>
      <c r="BD53" s="15">
        <f t="shared" si="91"/>
        <v>7</v>
      </c>
      <c r="BE53" s="15">
        <f t="shared" si="91"/>
        <v>26</v>
      </c>
      <c r="BF53" s="15">
        <f t="shared" si="91"/>
        <v>0</v>
      </c>
      <c r="BG53" s="15">
        <f t="shared" si="91"/>
        <v>46</v>
      </c>
      <c r="BH53" s="15">
        <f t="shared" si="91"/>
        <v>0</v>
      </c>
      <c r="BI53" s="15">
        <f t="shared" si="91"/>
        <v>180</v>
      </c>
      <c r="BJ53" s="15">
        <f t="shared" si="91"/>
        <v>13</v>
      </c>
      <c r="BK53" s="15">
        <f t="shared" si="91"/>
        <v>10</v>
      </c>
      <c r="BL53" s="15">
        <f t="shared" si="91"/>
        <v>0</v>
      </c>
      <c r="BM53" s="15">
        <f t="shared" si="91"/>
        <v>14</v>
      </c>
      <c r="BN53" s="15">
        <f t="shared" si="91"/>
        <v>0</v>
      </c>
      <c r="BO53" s="15">
        <f t="shared" si="91"/>
        <v>48</v>
      </c>
      <c r="BP53" s="15">
        <f t="shared" si="91"/>
        <v>2</v>
      </c>
      <c r="BQ53" s="15">
        <f t="shared" si="91"/>
        <v>18</v>
      </c>
      <c r="BR53" s="15">
        <f t="shared" si="91"/>
        <v>0</v>
      </c>
      <c r="BS53" s="15">
        <f t="shared" si="91"/>
        <v>28</v>
      </c>
      <c r="BT53" s="15">
        <f t="shared" si="91"/>
        <v>27</v>
      </c>
      <c r="BU53" s="15">
        <f t="shared" si="91"/>
        <v>143</v>
      </c>
      <c r="BV53" s="15">
        <f t="shared" si="91"/>
        <v>6</v>
      </c>
      <c r="BW53" s="36"/>
      <c r="BX53" s="37" t="b">
        <f>IF(G53=SUM(T53,Z53,AF53,AL53,AR53,AX53,BD53,BJ53,BP53,BV53),TRUE)</f>
        <v>1</v>
      </c>
    </row>
    <row r="54" spans="1:76" ht="5.25" customHeight="1" thickBot="1">
      <c r="A54" s="4"/>
      <c r="B54" s="20"/>
      <c r="C54" s="4"/>
      <c r="D54" s="4"/>
      <c r="E54" s="4"/>
      <c r="F54" s="4"/>
      <c r="G54" s="21"/>
      <c r="H54" s="21"/>
      <c r="I54" s="21"/>
      <c r="J54" s="21"/>
      <c r="K54" s="21"/>
      <c r="L54" s="21"/>
      <c r="M54" s="21"/>
      <c r="N54" s="21"/>
      <c r="O54" s="38"/>
      <c r="P54" s="38"/>
      <c r="Q54" s="38"/>
      <c r="R54" s="38"/>
      <c r="S54" s="38"/>
      <c r="T54" s="21"/>
      <c r="U54" s="38"/>
      <c r="V54" s="38"/>
      <c r="W54" s="38"/>
      <c r="X54" s="38"/>
      <c r="Y54" s="38"/>
      <c r="Z54" s="21"/>
      <c r="AA54" s="38"/>
      <c r="AB54" s="38"/>
      <c r="AC54" s="38"/>
      <c r="AD54" s="38"/>
      <c r="AE54" s="38"/>
      <c r="AF54" s="21"/>
      <c r="AG54" s="38"/>
      <c r="AH54" s="38"/>
      <c r="AI54" s="38"/>
      <c r="AJ54" s="38"/>
      <c r="AK54" s="38"/>
      <c r="AL54" s="21"/>
      <c r="AM54" s="38"/>
      <c r="AN54" s="38"/>
      <c r="AO54" s="38"/>
      <c r="AP54" s="38"/>
      <c r="AQ54" s="38"/>
      <c r="AR54" s="21"/>
      <c r="AS54" s="38"/>
      <c r="AT54" s="38"/>
      <c r="AU54" s="38"/>
      <c r="AV54" s="38"/>
      <c r="AW54" s="38"/>
      <c r="AX54" s="21"/>
      <c r="AY54" s="38"/>
      <c r="AZ54" s="38"/>
      <c r="BA54" s="38"/>
      <c r="BB54" s="38"/>
      <c r="BC54" s="38"/>
      <c r="BD54" s="21"/>
      <c r="BE54" s="38"/>
      <c r="BF54" s="38"/>
      <c r="BG54" s="38"/>
      <c r="BH54" s="38"/>
      <c r="BI54" s="38"/>
      <c r="BJ54" s="21"/>
      <c r="BK54" s="38"/>
      <c r="BL54" s="38"/>
      <c r="BM54" s="38"/>
      <c r="BN54" s="38"/>
      <c r="BO54" s="38"/>
      <c r="BP54" s="21"/>
      <c r="BQ54" s="38"/>
      <c r="BR54" s="38"/>
      <c r="BS54" s="38"/>
      <c r="BT54" s="38"/>
      <c r="BU54" s="38"/>
      <c r="BV54" s="21"/>
      <c r="BW54" s="36"/>
      <c r="BX54" s="36"/>
    </row>
    <row r="55" spans="1:76" ht="21" customHeight="1" thickBot="1">
      <c r="A55" s="14" t="s">
        <v>78</v>
      </c>
      <c r="B55" s="39" t="s">
        <v>79</v>
      </c>
      <c r="C55" s="13"/>
      <c r="D55" s="14"/>
      <c r="E55" s="14"/>
      <c r="F55" s="14"/>
      <c r="G55" s="15">
        <f t="shared" ref="G55:N55" si="92">SUM(G56:G75)</f>
        <v>44</v>
      </c>
      <c r="H55" s="15">
        <f t="shared" si="92"/>
        <v>1584</v>
      </c>
      <c r="I55" s="15">
        <f t="shared" si="92"/>
        <v>486</v>
      </c>
      <c r="J55" s="15">
        <f t="shared" si="92"/>
        <v>150</v>
      </c>
      <c r="K55" s="15">
        <f t="shared" si="92"/>
        <v>0</v>
      </c>
      <c r="L55" s="15">
        <f t="shared" si="92"/>
        <v>228</v>
      </c>
      <c r="M55" s="15">
        <f t="shared" si="92"/>
        <v>108</v>
      </c>
      <c r="N55" s="15">
        <f t="shared" si="92"/>
        <v>1098</v>
      </c>
      <c r="O55" s="15">
        <f t="shared" ref="O55:BU55" si="93">SUM(O56:O65)</f>
        <v>8</v>
      </c>
      <c r="P55" s="15">
        <f t="shared" si="93"/>
        <v>0</v>
      </c>
      <c r="Q55" s="15">
        <f t="shared" si="93"/>
        <v>8</v>
      </c>
      <c r="R55" s="15">
        <f t="shared" si="93"/>
        <v>27</v>
      </c>
      <c r="S55" s="15">
        <f t="shared" si="93"/>
        <v>65</v>
      </c>
      <c r="T55" s="15">
        <f>SUM(T56:T75)</f>
        <v>3</v>
      </c>
      <c r="U55" s="15">
        <f t="shared" si="93"/>
        <v>0</v>
      </c>
      <c r="V55" s="15">
        <f t="shared" si="93"/>
        <v>0</v>
      </c>
      <c r="W55" s="15">
        <f t="shared" si="93"/>
        <v>0</v>
      </c>
      <c r="X55" s="15">
        <f t="shared" si="93"/>
        <v>0</v>
      </c>
      <c r="Y55" s="15">
        <f t="shared" si="93"/>
        <v>0</v>
      </c>
      <c r="Z55" s="15">
        <f>SUM(Z56:Z75)</f>
        <v>2</v>
      </c>
      <c r="AA55" s="15">
        <f t="shared" si="93"/>
        <v>0</v>
      </c>
      <c r="AB55" s="15">
        <f t="shared" si="93"/>
        <v>0</v>
      </c>
      <c r="AC55" s="15">
        <f t="shared" si="93"/>
        <v>0</v>
      </c>
      <c r="AD55" s="15">
        <f t="shared" si="93"/>
        <v>0</v>
      </c>
      <c r="AE55" s="15">
        <f t="shared" si="93"/>
        <v>0</v>
      </c>
      <c r="AF55" s="15">
        <f>SUM(AF56:AF75)</f>
        <v>2</v>
      </c>
      <c r="AG55" s="15">
        <f t="shared" si="93"/>
        <v>20</v>
      </c>
      <c r="AH55" s="15">
        <f t="shared" si="93"/>
        <v>0</v>
      </c>
      <c r="AI55" s="15">
        <f t="shared" si="93"/>
        <v>36</v>
      </c>
      <c r="AJ55" s="15">
        <f t="shared" si="93"/>
        <v>0</v>
      </c>
      <c r="AK55" s="15">
        <f t="shared" si="93"/>
        <v>124</v>
      </c>
      <c r="AL55" s="15">
        <f>SUM(AL56:AL75)</f>
        <v>5</v>
      </c>
      <c r="AM55" s="15">
        <f t="shared" ref="AM55:AQ55" si="94">SUM(AM56:AM65)</f>
        <v>24</v>
      </c>
      <c r="AN55" s="15">
        <f t="shared" si="94"/>
        <v>0</v>
      </c>
      <c r="AO55" s="15">
        <f t="shared" si="94"/>
        <v>32</v>
      </c>
      <c r="AP55" s="15">
        <f t="shared" si="94"/>
        <v>0</v>
      </c>
      <c r="AQ55" s="15">
        <f t="shared" si="94"/>
        <v>160</v>
      </c>
      <c r="AR55" s="15">
        <f>SUM(AR56:AR75)</f>
        <v>6</v>
      </c>
      <c r="AS55" s="15">
        <f t="shared" ref="AS55:AW55" si="95">SUM(AS56:AS65)</f>
        <v>0</v>
      </c>
      <c r="AT55" s="15">
        <f t="shared" si="95"/>
        <v>0</v>
      </c>
      <c r="AU55" s="15">
        <f t="shared" si="95"/>
        <v>0</v>
      </c>
      <c r="AV55" s="15">
        <f t="shared" si="95"/>
        <v>0</v>
      </c>
      <c r="AW55" s="15">
        <f t="shared" si="95"/>
        <v>0</v>
      </c>
      <c r="AX55" s="15">
        <f>SUM(AX56:AX75)</f>
        <v>4</v>
      </c>
      <c r="AY55" s="15">
        <f t="shared" si="93"/>
        <v>8</v>
      </c>
      <c r="AZ55" s="15">
        <f t="shared" si="93"/>
        <v>0</v>
      </c>
      <c r="BA55" s="15">
        <f t="shared" si="93"/>
        <v>14</v>
      </c>
      <c r="BB55" s="15">
        <f t="shared" si="93"/>
        <v>0</v>
      </c>
      <c r="BC55" s="15">
        <f t="shared" si="93"/>
        <v>50</v>
      </c>
      <c r="BD55" s="15">
        <f>SUM(BD56:BD75)</f>
        <v>4</v>
      </c>
      <c r="BE55" s="15">
        <f t="shared" si="93"/>
        <v>18</v>
      </c>
      <c r="BF55" s="15">
        <f t="shared" si="93"/>
        <v>0</v>
      </c>
      <c r="BG55" s="15">
        <f t="shared" si="93"/>
        <v>28</v>
      </c>
      <c r="BH55" s="15">
        <f t="shared" si="93"/>
        <v>0</v>
      </c>
      <c r="BI55" s="15">
        <f t="shared" si="93"/>
        <v>98</v>
      </c>
      <c r="BJ55" s="15">
        <f>SUM(BJ56:BJ75)</f>
        <v>10</v>
      </c>
      <c r="BK55" s="15">
        <f t="shared" si="93"/>
        <v>10</v>
      </c>
      <c r="BL55" s="15">
        <f t="shared" si="93"/>
        <v>0</v>
      </c>
      <c r="BM55" s="15">
        <f t="shared" si="93"/>
        <v>14</v>
      </c>
      <c r="BN55" s="15">
        <f t="shared" si="93"/>
        <v>0</v>
      </c>
      <c r="BO55" s="15">
        <f t="shared" si="93"/>
        <v>48</v>
      </c>
      <c r="BP55" s="15">
        <f>SUM(BP56:BP75)</f>
        <v>2</v>
      </c>
      <c r="BQ55" s="15">
        <f t="shared" si="93"/>
        <v>18</v>
      </c>
      <c r="BR55" s="15">
        <f t="shared" si="93"/>
        <v>0</v>
      </c>
      <c r="BS55" s="15">
        <f t="shared" si="93"/>
        <v>28</v>
      </c>
      <c r="BT55" s="15">
        <f t="shared" si="93"/>
        <v>27</v>
      </c>
      <c r="BU55" s="15">
        <f t="shared" si="93"/>
        <v>143</v>
      </c>
      <c r="BV55" s="15">
        <f>SUM(BV56:BV75)</f>
        <v>6</v>
      </c>
      <c r="BW55" s="36"/>
      <c r="BX55" s="37" t="b">
        <f>IF(G55=SUM(T55,Z55,AF55,AL55,AR55,AX55,BD55,BJ55,BP55,BV55),TRUE)</f>
        <v>1</v>
      </c>
    </row>
    <row r="56" spans="1:76" ht="21" customHeight="1">
      <c r="A56" s="30" t="s">
        <v>80</v>
      </c>
      <c r="B56" s="25" t="s">
        <v>200</v>
      </c>
      <c r="C56" s="26"/>
      <c r="D56" s="27">
        <v>8</v>
      </c>
      <c r="E56" s="27"/>
      <c r="F56" s="27"/>
      <c r="G56" s="28">
        <f t="shared" ref="G56:G74" si="96">T56+Z56+AF56+AL56+AR56+AX56+BD56+BJ56+BP56+BV56</f>
        <v>2</v>
      </c>
      <c r="H56" s="28">
        <f t="shared" ref="H56:H76" si="97">N56+I56</f>
        <v>72</v>
      </c>
      <c r="I56" s="29">
        <f t="shared" ref="I56:I75" si="98">SUM(J56:M56)</f>
        <v>26</v>
      </c>
      <c r="J56" s="29">
        <f t="shared" ref="J56:M75" si="99">O56+U56+AA56+AG56+AM56+AS56+AY56+BE56+BK56+BQ56</f>
        <v>8</v>
      </c>
      <c r="K56" s="29">
        <f t="shared" si="99"/>
        <v>0</v>
      </c>
      <c r="L56" s="29">
        <f t="shared" si="99"/>
        <v>18</v>
      </c>
      <c r="M56" s="29">
        <f t="shared" si="99"/>
        <v>0</v>
      </c>
      <c r="N56" s="29">
        <f t="shared" ref="N56:N76" si="100">S56+Y56+AE56+AK56+AQ56+AW56+BC56+BI56++BO56+BU56</f>
        <v>46</v>
      </c>
      <c r="O56" s="30"/>
      <c r="P56" s="30"/>
      <c r="Q56" s="30"/>
      <c r="R56" s="30"/>
      <c r="S56" s="30"/>
      <c r="T56" s="28">
        <f t="shared" ref="T56:T65" si="101">SUM(O56:S56)/36</f>
        <v>0</v>
      </c>
      <c r="U56" s="30"/>
      <c r="V56" s="30"/>
      <c r="W56" s="30"/>
      <c r="X56" s="30"/>
      <c r="Y56" s="30"/>
      <c r="Z56" s="28">
        <f t="shared" ref="Z56:Z73" si="102">SUM(U56:Y56)/36</f>
        <v>0</v>
      </c>
      <c r="AA56" s="30"/>
      <c r="AB56" s="30"/>
      <c r="AC56" s="30"/>
      <c r="AD56" s="30"/>
      <c r="AE56" s="30"/>
      <c r="AF56" s="28">
        <f t="shared" ref="AF56:AF73" si="103">SUM(AA56:AE56)/36</f>
        <v>0</v>
      </c>
      <c r="AG56" s="30"/>
      <c r="AH56" s="30"/>
      <c r="AI56" s="30"/>
      <c r="AJ56" s="30"/>
      <c r="AK56" s="30"/>
      <c r="AL56" s="28">
        <f t="shared" ref="AL56:AL73" si="104">SUM(AG56:AK56)/36</f>
        <v>0</v>
      </c>
      <c r="AM56" s="30"/>
      <c r="AN56" s="30"/>
      <c r="AO56" s="30"/>
      <c r="AP56" s="30"/>
      <c r="AQ56" s="30"/>
      <c r="AR56" s="28">
        <f t="shared" ref="AR56:AR73" si="105">SUM(AM56:AQ56)/36</f>
        <v>0</v>
      </c>
      <c r="AS56" s="30"/>
      <c r="AT56" s="30"/>
      <c r="AU56" s="30"/>
      <c r="AV56" s="30"/>
      <c r="AW56" s="30"/>
      <c r="AX56" s="28">
        <f t="shared" ref="AX56:AX73" si="106">SUM(AS56:AW56)/36</f>
        <v>0</v>
      </c>
      <c r="AY56" s="30"/>
      <c r="AZ56" s="30"/>
      <c r="BA56" s="30"/>
      <c r="BB56" s="30"/>
      <c r="BC56" s="30"/>
      <c r="BD56" s="28">
        <f t="shared" ref="BD56:BD73" si="107">SUM(AY56:BC56)/36</f>
        <v>0</v>
      </c>
      <c r="BE56" s="30">
        <v>8</v>
      </c>
      <c r="BF56" s="30"/>
      <c r="BG56" s="30">
        <v>18</v>
      </c>
      <c r="BH56" s="30"/>
      <c r="BI56" s="30">
        <v>46</v>
      </c>
      <c r="BJ56" s="28">
        <f t="shared" ref="BJ56:BJ73" si="108">SUM(BE56:BI56)/36</f>
        <v>2</v>
      </c>
      <c r="BK56" s="30"/>
      <c r="BL56" s="30"/>
      <c r="BM56" s="30"/>
      <c r="BN56" s="30"/>
      <c r="BO56" s="30"/>
      <c r="BP56" s="28">
        <f t="shared" ref="BP56:BP73" si="109">SUM(BK56:BO56)/36</f>
        <v>0</v>
      </c>
      <c r="BQ56" s="30"/>
      <c r="BR56" s="30"/>
      <c r="BS56" s="30"/>
      <c r="BT56" s="30"/>
      <c r="BU56" s="30"/>
      <c r="BV56" s="28">
        <f t="shared" ref="BV56:BV73" si="110">SUM(BQ56:BU56)/36</f>
        <v>0</v>
      </c>
    </row>
    <row r="57" spans="1:76" ht="21" customHeight="1">
      <c r="A57" s="30" t="s">
        <v>81</v>
      </c>
      <c r="B57" s="31" t="s">
        <v>201</v>
      </c>
      <c r="C57" s="26"/>
      <c r="D57" s="27">
        <v>5</v>
      </c>
      <c r="E57" s="27"/>
      <c r="F57" s="27"/>
      <c r="G57" s="28">
        <f t="shared" si="96"/>
        <v>3</v>
      </c>
      <c r="H57" s="28">
        <f t="shared" si="97"/>
        <v>108</v>
      </c>
      <c r="I57" s="29">
        <f t="shared" si="98"/>
        <v>32</v>
      </c>
      <c r="J57" s="29">
        <f t="shared" si="99"/>
        <v>12</v>
      </c>
      <c r="K57" s="29">
        <f t="shared" si="99"/>
        <v>0</v>
      </c>
      <c r="L57" s="29">
        <f t="shared" si="99"/>
        <v>20</v>
      </c>
      <c r="M57" s="29">
        <f t="shared" si="99"/>
        <v>0</v>
      </c>
      <c r="N57" s="29">
        <f t="shared" si="100"/>
        <v>76</v>
      </c>
      <c r="O57" s="30"/>
      <c r="P57" s="30"/>
      <c r="Q57" s="30"/>
      <c r="R57" s="30"/>
      <c r="S57" s="30"/>
      <c r="T57" s="28">
        <f t="shared" si="101"/>
        <v>0</v>
      </c>
      <c r="U57" s="30"/>
      <c r="V57" s="30"/>
      <c r="W57" s="30"/>
      <c r="X57" s="30"/>
      <c r="Y57" s="30"/>
      <c r="Z57" s="28">
        <f t="shared" si="102"/>
        <v>0</v>
      </c>
      <c r="AA57" s="30"/>
      <c r="AB57" s="30"/>
      <c r="AC57" s="30"/>
      <c r="AD57" s="30"/>
      <c r="AE57" s="30"/>
      <c r="AF57" s="28">
        <f t="shared" si="103"/>
        <v>0</v>
      </c>
      <c r="AG57" s="30"/>
      <c r="AH57" s="30"/>
      <c r="AI57" s="30"/>
      <c r="AJ57" s="30"/>
      <c r="AK57" s="30"/>
      <c r="AL57" s="28">
        <f t="shared" si="104"/>
        <v>0</v>
      </c>
      <c r="AM57" s="30">
        <v>12</v>
      </c>
      <c r="AN57" s="30"/>
      <c r="AO57" s="30">
        <v>20</v>
      </c>
      <c r="AP57" s="30"/>
      <c r="AQ57" s="30">
        <v>76</v>
      </c>
      <c r="AR57" s="28">
        <f t="shared" si="105"/>
        <v>3</v>
      </c>
      <c r="AS57" s="30"/>
      <c r="AT57" s="30"/>
      <c r="AU57" s="30"/>
      <c r="AV57" s="30"/>
      <c r="AW57" s="30"/>
      <c r="AX57" s="28">
        <f t="shared" si="106"/>
        <v>0</v>
      </c>
      <c r="AY57" s="30"/>
      <c r="AZ57" s="30"/>
      <c r="BA57" s="30"/>
      <c r="BB57" s="30"/>
      <c r="BC57" s="30"/>
      <c r="BD57" s="28">
        <f t="shared" si="107"/>
        <v>0</v>
      </c>
      <c r="BE57" s="30"/>
      <c r="BF57" s="30"/>
      <c r="BG57" s="30"/>
      <c r="BH57" s="30"/>
      <c r="BI57" s="30"/>
      <c r="BJ57" s="28">
        <f t="shared" si="108"/>
        <v>0</v>
      </c>
      <c r="BK57" s="30"/>
      <c r="BL57" s="30"/>
      <c r="BM57" s="30"/>
      <c r="BN57" s="30"/>
      <c r="BO57" s="30"/>
      <c r="BP57" s="28">
        <f t="shared" si="109"/>
        <v>0</v>
      </c>
      <c r="BQ57" s="30"/>
      <c r="BR57" s="30"/>
      <c r="BS57" s="30"/>
      <c r="BT57" s="30"/>
      <c r="BU57" s="30"/>
      <c r="BV57" s="28">
        <f t="shared" si="110"/>
        <v>0</v>
      </c>
    </row>
    <row r="58" spans="1:76" ht="21" customHeight="1">
      <c r="A58" s="30" t="s">
        <v>82</v>
      </c>
      <c r="B58" s="31" t="s">
        <v>202</v>
      </c>
      <c r="C58" s="26"/>
      <c r="D58" s="27">
        <v>5</v>
      </c>
      <c r="E58" s="27"/>
      <c r="F58" s="27"/>
      <c r="G58" s="28">
        <f t="shared" si="96"/>
        <v>3</v>
      </c>
      <c r="H58" s="28">
        <f t="shared" si="97"/>
        <v>108</v>
      </c>
      <c r="I58" s="29">
        <f t="shared" si="98"/>
        <v>24</v>
      </c>
      <c r="J58" s="29">
        <f t="shared" si="99"/>
        <v>12</v>
      </c>
      <c r="K58" s="29">
        <f t="shared" si="99"/>
        <v>0</v>
      </c>
      <c r="L58" s="29">
        <f t="shared" si="99"/>
        <v>12</v>
      </c>
      <c r="M58" s="29">
        <f t="shared" si="99"/>
        <v>0</v>
      </c>
      <c r="N58" s="29">
        <f t="shared" si="100"/>
        <v>84</v>
      </c>
      <c r="O58" s="30"/>
      <c r="P58" s="30"/>
      <c r="Q58" s="30"/>
      <c r="R58" s="30"/>
      <c r="S58" s="30"/>
      <c r="T58" s="28">
        <f t="shared" si="101"/>
        <v>0</v>
      </c>
      <c r="U58" s="30"/>
      <c r="V58" s="30"/>
      <c r="W58" s="30"/>
      <c r="X58" s="30"/>
      <c r="Y58" s="30"/>
      <c r="Z58" s="28">
        <f t="shared" si="102"/>
        <v>0</v>
      </c>
      <c r="AA58" s="30"/>
      <c r="AB58" s="30"/>
      <c r="AC58" s="30"/>
      <c r="AD58" s="30"/>
      <c r="AE58" s="30"/>
      <c r="AF58" s="28">
        <f t="shared" si="103"/>
        <v>0</v>
      </c>
      <c r="AG58" s="30"/>
      <c r="AH58" s="30"/>
      <c r="AI58" s="30"/>
      <c r="AJ58" s="30"/>
      <c r="AK58" s="30"/>
      <c r="AL58" s="28">
        <f t="shared" si="104"/>
        <v>0</v>
      </c>
      <c r="AM58" s="30">
        <v>12</v>
      </c>
      <c r="AN58" s="30"/>
      <c r="AO58" s="30">
        <v>12</v>
      </c>
      <c r="AP58" s="30"/>
      <c r="AQ58" s="30">
        <v>84</v>
      </c>
      <c r="AR58" s="28">
        <f t="shared" si="105"/>
        <v>3</v>
      </c>
      <c r="AS58" s="30"/>
      <c r="AT58" s="30"/>
      <c r="AU58" s="30"/>
      <c r="AV58" s="30"/>
      <c r="AW58" s="30"/>
      <c r="AX58" s="28">
        <f t="shared" si="106"/>
        <v>0</v>
      </c>
      <c r="AY58" s="30"/>
      <c r="AZ58" s="30"/>
      <c r="BA58" s="30"/>
      <c r="BB58" s="30"/>
      <c r="BC58" s="30"/>
      <c r="BD58" s="28">
        <f t="shared" si="107"/>
        <v>0</v>
      </c>
      <c r="BE58" s="30"/>
      <c r="BF58" s="30"/>
      <c r="BG58" s="30"/>
      <c r="BH58" s="30"/>
      <c r="BI58" s="30"/>
      <c r="BJ58" s="28">
        <f t="shared" si="108"/>
        <v>0</v>
      </c>
      <c r="BK58" s="30"/>
      <c r="BL58" s="30"/>
      <c r="BM58" s="30"/>
      <c r="BN58" s="30"/>
      <c r="BO58" s="30"/>
      <c r="BP58" s="28">
        <f t="shared" si="109"/>
        <v>0</v>
      </c>
      <c r="BQ58" s="30"/>
      <c r="BR58" s="30"/>
      <c r="BS58" s="30"/>
      <c r="BT58" s="30"/>
      <c r="BU58" s="30"/>
      <c r="BV58" s="28">
        <f t="shared" si="110"/>
        <v>0</v>
      </c>
    </row>
    <row r="59" spans="1:76" ht="21" customHeight="1">
      <c r="A59" s="30" t="s">
        <v>83</v>
      </c>
      <c r="B59" s="31" t="s">
        <v>203</v>
      </c>
      <c r="C59" s="26"/>
      <c r="D59" s="27">
        <v>8</v>
      </c>
      <c r="E59" s="27"/>
      <c r="F59" s="27"/>
      <c r="G59" s="28">
        <f t="shared" si="96"/>
        <v>2</v>
      </c>
      <c r="H59" s="28">
        <f t="shared" si="97"/>
        <v>72</v>
      </c>
      <c r="I59" s="29">
        <f t="shared" si="98"/>
        <v>20</v>
      </c>
      <c r="J59" s="29">
        <f t="shared" si="99"/>
        <v>10</v>
      </c>
      <c r="K59" s="29">
        <f t="shared" si="99"/>
        <v>0</v>
      </c>
      <c r="L59" s="29">
        <f t="shared" si="99"/>
        <v>10</v>
      </c>
      <c r="M59" s="29">
        <f t="shared" si="99"/>
        <v>0</v>
      </c>
      <c r="N59" s="29">
        <f t="shared" si="100"/>
        <v>52</v>
      </c>
      <c r="O59" s="30"/>
      <c r="P59" s="30"/>
      <c r="Q59" s="30"/>
      <c r="R59" s="30"/>
      <c r="S59" s="30"/>
      <c r="T59" s="28">
        <f t="shared" si="101"/>
        <v>0</v>
      </c>
      <c r="U59" s="30"/>
      <c r="V59" s="30"/>
      <c r="W59" s="30"/>
      <c r="X59" s="30"/>
      <c r="Y59" s="30"/>
      <c r="Z59" s="28">
        <f t="shared" si="102"/>
        <v>0</v>
      </c>
      <c r="AA59" s="30"/>
      <c r="AB59" s="30"/>
      <c r="AC59" s="30"/>
      <c r="AD59" s="30"/>
      <c r="AE59" s="30"/>
      <c r="AF59" s="28">
        <f t="shared" si="103"/>
        <v>0</v>
      </c>
      <c r="AG59" s="30"/>
      <c r="AH59" s="30"/>
      <c r="AI59" s="30"/>
      <c r="AJ59" s="30"/>
      <c r="AK59" s="30"/>
      <c r="AL59" s="28">
        <f t="shared" si="104"/>
        <v>0</v>
      </c>
      <c r="AM59" s="30"/>
      <c r="AN59" s="30"/>
      <c r="AO59" s="30"/>
      <c r="AP59" s="30"/>
      <c r="AQ59" s="30"/>
      <c r="AR59" s="28">
        <f t="shared" si="105"/>
        <v>0</v>
      </c>
      <c r="AS59" s="30"/>
      <c r="AT59" s="30"/>
      <c r="AU59" s="30"/>
      <c r="AV59" s="30"/>
      <c r="AW59" s="30"/>
      <c r="AX59" s="28">
        <f t="shared" si="106"/>
        <v>0</v>
      </c>
      <c r="AY59" s="30"/>
      <c r="AZ59" s="30"/>
      <c r="BA59" s="30"/>
      <c r="BB59" s="30"/>
      <c r="BC59" s="30"/>
      <c r="BD59" s="28">
        <f t="shared" si="107"/>
        <v>0</v>
      </c>
      <c r="BE59" s="30">
        <v>10</v>
      </c>
      <c r="BF59" s="30"/>
      <c r="BG59" s="30">
        <v>10</v>
      </c>
      <c r="BH59" s="30"/>
      <c r="BI59" s="30">
        <v>52</v>
      </c>
      <c r="BJ59" s="28">
        <f t="shared" si="108"/>
        <v>2</v>
      </c>
      <c r="BK59" s="30"/>
      <c r="BL59" s="30"/>
      <c r="BM59" s="30"/>
      <c r="BN59" s="30"/>
      <c r="BO59" s="30"/>
      <c r="BP59" s="28">
        <f t="shared" si="109"/>
        <v>0</v>
      </c>
      <c r="BQ59" s="30"/>
      <c r="BR59" s="30"/>
      <c r="BS59" s="30"/>
      <c r="BT59" s="30"/>
      <c r="BU59" s="30"/>
      <c r="BV59" s="28">
        <f t="shared" si="110"/>
        <v>0</v>
      </c>
    </row>
    <row r="60" spans="1:76" ht="21" customHeight="1">
      <c r="A60" s="30" t="s">
        <v>84</v>
      </c>
      <c r="B60" s="31" t="s">
        <v>204</v>
      </c>
      <c r="C60" s="26" t="s">
        <v>333</v>
      </c>
      <c r="D60" s="27">
        <v>9</v>
      </c>
      <c r="E60" s="27"/>
      <c r="F60" s="27"/>
      <c r="G60" s="28">
        <f t="shared" si="96"/>
        <v>5</v>
      </c>
      <c r="H60" s="28">
        <f t="shared" si="97"/>
        <v>180</v>
      </c>
      <c r="I60" s="29">
        <f t="shared" si="98"/>
        <v>75</v>
      </c>
      <c r="J60" s="29">
        <f t="shared" si="99"/>
        <v>20</v>
      </c>
      <c r="K60" s="29">
        <f t="shared" si="99"/>
        <v>0</v>
      </c>
      <c r="L60" s="29">
        <f t="shared" si="99"/>
        <v>28</v>
      </c>
      <c r="M60" s="29">
        <f t="shared" si="99"/>
        <v>27</v>
      </c>
      <c r="N60" s="29">
        <f t="shared" si="100"/>
        <v>105</v>
      </c>
      <c r="O60" s="30"/>
      <c r="P60" s="30"/>
      <c r="Q60" s="30"/>
      <c r="R60" s="30"/>
      <c r="S60" s="30"/>
      <c r="T60" s="28">
        <f t="shared" si="101"/>
        <v>0</v>
      </c>
      <c r="U60" s="30"/>
      <c r="V60" s="30"/>
      <c r="W60" s="30"/>
      <c r="X60" s="30"/>
      <c r="Y60" s="30"/>
      <c r="Z60" s="28">
        <f t="shared" si="102"/>
        <v>0</v>
      </c>
      <c r="AA60" s="30"/>
      <c r="AB60" s="30"/>
      <c r="AC60" s="30"/>
      <c r="AD60" s="30"/>
      <c r="AE60" s="30"/>
      <c r="AF60" s="28">
        <f t="shared" si="103"/>
        <v>0</v>
      </c>
      <c r="AG60" s="30"/>
      <c r="AH60" s="30"/>
      <c r="AI60" s="30"/>
      <c r="AJ60" s="30"/>
      <c r="AK60" s="30"/>
      <c r="AL60" s="28">
        <f t="shared" si="104"/>
        <v>0</v>
      </c>
      <c r="AM60" s="30"/>
      <c r="AN60" s="30"/>
      <c r="AO60" s="30"/>
      <c r="AP60" s="30"/>
      <c r="AQ60" s="30"/>
      <c r="AR60" s="28">
        <f t="shared" si="105"/>
        <v>0</v>
      </c>
      <c r="AS60" s="30"/>
      <c r="AT60" s="30"/>
      <c r="AU60" s="30"/>
      <c r="AV60" s="30"/>
      <c r="AW60" s="30"/>
      <c r="AX60" s="28">
        <f t="shared" si="106"/>
        <v>0</v>
      </c>
      <c r="AY60" s="30"/>
      <c r="AZ60" s="30"/>
      <c r="BA60" s="30"/>
      <c r="BB60" s="30"/>
      <c r="BC60" s="30"/>
      <c r="BD60" s="28">
        <f t="shared" si="107"/>
        <v>0</v>
      </c>
      <c r="BE60" s="30"/>
      <c r="BF60" s="30"/>
      <c r="BG60" s="30"/>
      <c r="BH60" s="30"/>
      <c r="BI60" s="30"/>
      <c r="BJ60" s="28">
        <f t="shared" si="108"/>
        <v>0</v>
      </c>
      <c r="BK60" s="30">
        <v>10</v>
      </c>
      <c r="BL60" s="30"/>
      <c r="BM60" s="30">
        <v>14</v>
      </c>
      <c r="BN60" s="30"/>
      <c r="BO60" s="30">
        <v>48</v>
      </c>
      <c r="BP60" s="28">
        <f t="shared" si="109"/>
        <v>2</v>
      </c>
      <c r="BQ60" s="30">
        <v>10</v>
      </c>
      <c r="BR60" s="30"/>
      <c r="BS60" s="30">
        <v>14</v>
      </c>
      <c r="BT60" s="30">
        <v>27</v>
      </c>
      <c r="BU60" s="30">
        <v>57</v>
      </c>
      <c r="BV60" s="28">
        <f t="shared" si="110"/>
        <v>3</v>
      </c>
    </row>
    <row r="61" spans="1:76" ht="21" customHeight="1">
      <c r="A61" s="30" t="s">
        <v>85</v>
      </c>
      <c r="B61" s="31" t="s">
        <v>205</v>
      </c>
      <c r="C61" s="26">
        <v>1</v>
      </c>
      <c r="D61" s="27"/>
      <c r="E61" s="27"/>
      <c r="F61" s="27"/>
      <c r="G61" s="28">
        <f t="shared" si="96"/>
        <v>3</v>
      </c>
      <c r="H61" s="28">
        <f t="shared" si="97"/>
        <v>108</v>
      </c>
      <c r="I61" s="29">
        <f t="shared" si="98"/>
        <v>43</v>
      </c>
      <c r="J61" s="29">
        <f t="shared" si="99"/>
        <v>8</v>
      </c>
      <c r="K61" s="29">
        <f t="shared" si="99"/>
        <v>0</v>
      </c>
      <c r="L61" s="29">
        <f t="shared" si="99"/>
        <v>8</v>
      </c>
      <c r="M61" s="29">
        <f t="shared" si="99"/>
        <v>27</v>
      </c>
      <c r="N61" s="29">
        <f t="shared" si="100"/>
        <v>65</v>
      </c>
      <c r="O61" s="30">
        <v>8</v>
      </c>
      <c r="P61" s="30"/>
      <c r="Q61" s="30">
        <v>8</v>
      </c>
      <c r="R61" s="30">
        <v>27</v>
      </c>
      <c r="S61" s="30">
        <v>65</v>
      </c>
      <c r="T61" s="28">
        <f t="shared" si="101"/>
        <v>3</v>
      </c>
      <c r="U61" s="30"/>
      <c r="V61" s="30"/>
      <c r="W61" s="30"/>
      <c r="X61" s="30"/>
      <c r="Y61" s="30"/>
      <c r="Z61" s="28">
        <f t="shared" si="102"/>
        <v>0</v>
      </c>
      <c r="AA61" s="30"/>
      <c r="AB61" s="30"/>
      <c r="AC61" s="30"/>
      <c r="AD61" s="30"/>
      <c r="AE61" s="30"/>
      <c r="AF61" s="28">
        <f t="shared" si="103"/>
        <v>0</v>
      </c>
      <c r="AG61" s="30"/>
      <c r="AH61" s="30"/>
      <c r="AI61" s="30"/>
      <c r="AJ61" s="30"/>
      <c r="AK61" s="30"/>
      <c r="AL61" s="28">
        <f t="shared" si="104"/>
        <v>0</v>
      </c>
      <c r="AM61" s="30"/>
      <c r="AN61" s="30"/>
      <c r="AO61" s="30"/>
      <c r="AP61" s="30"/>
      <c r="AQ61" s="30"/>
      <c r="AR61" s="28">
        <f t="shared" si="105"/>
        <v>0</v>
      </c>
      <c r="AS61" s="30"/>
      <c r="AT61" s="30"/>
      <c r="AU61" s="30"/>
      <c r="AV61" s="30"/>
      <c r="AW61" s="30"/>
      <c r="AX61" s="28">
        <f t="shared" si="106"/>
        <v>0</v>
      </c>
      <c r="AY61" s="30"/>
      <c r="AZ61" s="30"/>
      <c r="BA61" s="30"/>
      <c r="BB61" s="30"/>
      <c r="BC61" s="30"/>
      <c r="BD61" s="28">
        <f t="shared" si="107"/>
        <v>0</v>
      </c>
      <c r="BE61" s="30"/>
      <c r="BF61" s="30"/>
      <c r="BG61" s="30"/>
      <c r="BH61" s="30"/>
      <c r="BI61" s="30"/>
      <c r="BJ61" s="28">
        <f t="shared" si="108"/>
        <v>0</v>
      </c>
      <c r="BK61" s="30"/>
      <c r="BL61" s="30"/>
      <c r="BM61" s="30"/>
      <c r="BN61" s="30"/>
      <c r="BO61" s="30"/>
      <c r="BP61" s="28">
        <f t="shared" si="109"/>
        <v>0</v>
      </c>
      <c r="BQ61" s="30"/>
      <c r="BR61" s="30"/>
      <c r="BS61" s="30"/>
      <c r="BT61" s="30"/>
      <c r="BU61" s="30"/>
      <c r="BV61" s="28">
        <f t="shared" si="110"/>
        <v>0</v>
      </c>
    </row>
    <row r="62" spans="1:76" ht="21" customHeight="1">
      <c r="A62" s="30" t="s">
        <v>86</v>
      </c>
      <c r="B62" s="31" t="s">
        <v>206</v>
      </c>
      <c r="C62" s="26"/>
      <c r="D62" s="27">
        <v>4</v>
      </c>
      <c r="E62" s="27"/>
      <c r="F62" s="27"/>
      <c r="G62" s="28">
        <f t="shared" si="96"/>
        <v>3</v>
      </c>
      <c r="H62" s="28">
        <f t="shared" si="97"/>
        <v>108</v>
      </c>
      <c r="I62" s="29">
        <f t="shared" si="98"/>
        <v>32</v>
      </c>
      <c r="J62" s="29">
        <f t="shared" si="99"/>
        <v>12</v>
      </c>
      <c r="K62" s="29">
        <f t="shared" si="99"/>
        <v>0</v>
      </c>
      <c r="L62" s="29">
        <f t="shared" si="99"/>
        <v>20</v>
      </c>
      <c r="M62" s="29">
        <f t="shared" si="99"/>
        <v>0</v>
      </c>
      <c r="N62" s="29">
        <f t="shared" si="100"/>
        <v>76</v>
      </c>
      <c r="O62" s="30"/>
      <c r="P62" s="30"/>
      <c r="Q62" s="30"/>
      <c r="R62" s="30"/>
      <c r="S62" s="30"/>
      <c r="T62" s="28">
        <f t="shared" si="101"/>
        <v>0</v>
      </c>
      <c r="U62" s="30"/>
      <c r="V62" s="30"/>
      <c r="W62" s="30"/>
      <c r="X62" s="30"/>
      <c r="Y62" s="30"/>
      <c r="Z62" s="28">
        <f t="shared" si="102"/>
        <v>0</v>
      </c>
      <c r="AA62" s="30"/>
      <c r="AB62" s="30"/>
      <c r="AC62" s="30"/>
      <c r="AD62" s="30"/>
      <c r="AE62" s="30"/>
      <c r="AF62" s="28">
        <f t="shared" si="103"/>
        <v>0</v>
      </c>
      <c r="AG62" s="30">
        <v>12</v>
      </c>
      <c r="AH62" s="30"/>
      <c r="AI62" s="30">
        <v>20</v>
      </c>
      <c r="AJ62" s="30"/>
      <c r="AK62" s="30">
        <v>76</v>
      </c>
      <c r="AL62" s="28">
        <f t="shared" si="104"/>
        <v>3</v>
      </c>
      <c r="AM62" s="30"/>
      <c r="AN62" s="30"/>
      <c r="AO62" s="30"/>
      <c r="AP62" s="30"/>
      <c r="AQ62" s="30"/>
      <c r="AR62" s="28">
        <f t="shared" si="105"/>
        <v>0</v>
      </c>
      <c r="AS62" s="30"/>
      <c r="AT62" s="30"/>
      <c r="AU62" s="30"/>
      <c r="AV62" s="30"/>
      <c r="AW62" s="30"/>
      <c r="AX62" s="28">
        <f t="shared" si="106"/>
        <v>0</v>
      </c>
      <c r="AY62" s="30"/>
      <c r="AZ62" s="30"/>
      <c r="BA62" s="30"/>
      <c r="BB62" s="30"/>
      <c r="BC62" s="30"/>
      <c r="BD62" s="28">
        <f t="shared" si="107"/>
        <v>0</v>
      </c>
      <c r="BE62" s="30"/>
      <c r="BF62" s="30"/>
      <c r="BG62" s="30"/>
      <c r="BH62" s="30"/>
      <c r="BI62" s="30"/>
      <c r="BJ62" s="28">
        <f t="shared" si="108"/>
        <v>0</v>
      </c>
      <c r="BK62" s="30"/>
      <c r="BL62" s="30"/>
      <c r="BM62" s="30"/>
      <c r="BN62" s="30"/>
      <c r="BO62" s="30"/>
      <c r="BP62" s="28">
        <f t="shared" si="109"/>
        <v>0</v>
      </c>
      <c r="BQ62" s="30"/>
      <c r="BR62" s="30"/>
      <c r="BS62" s="30"/>
      <c r="BT62" s="30"/>
      <c r="BU62" s="30"/>
      <c r="BV62" s="28">
        <f t="shared" si="110"/>
        <v>0</v>
      </c>
    </row>
    <row r="63" spans="1:76" ht="21" customHeight="1">
      <c r="A63" s="30" t="s">
        <v>87</v>
      </c>
      <c r="B63" s="31" t="s">
        <v>207</v>
      </c>
      <c r="C63" s="26"/>
      <c r="D63" s="27">
        <v>4</v>
      </c>
      <c r="E63" s="27"/>
      <c r="F63" s="27"/>
      <c r="G63" s="28">
        <f t="shared" si="96"/>
        <v>2</v>
      </c>
      <c r="H63" s="28">
        <f t="shared" si="97"/>
        <v>72</v>
      </c>
      <c r="I63" s="29">
        <f t="shared" si="98"/>
        <v>24</v>
      </c>
      <c r="J63" s="29">
        <f t="shared" si="99"/>
        <v>8</v>
      </c>
      <c r="K63" s="29">
        <f t="shared" si="99"/>
        <v>0</v>
      </c>
      <c r="L63" s="29">
        <f t="shared" si="99"/>
        <v>16</v>
      </c>
      <c r="M63" s="29">
        <f t="shared" si="99"/>
        <v>0</v>
      </c>
      <c r="N63" s="29">
        <f t="shared" si="100"/>
        <v>48</v>
      </c>
      <c r="O63" s="30"/>
      <c r="P63" s="30"/>
      <c r="Q63" s="30"/>
      <c r="R63" s="30"/>
      <c r="S63" s="30"/>
      <c r="T63" s="28">
        <f t="shared" si="101"/>
        <v>0</v>
      </c>
      <c r="U63" s="30"/>
      <c r="V63" s="30"/>
      <c r="W63" s="30"/>
      <c r="X63" s="30"/>
      <c r="Y63" s="30"/>
      <c r="Z63" s="28">
        <f t="shared" si="102"/>
        <v>0</v>
      </c>
      <c r="AA63" s="30"/>
      <c r="AB63" s="30"/>
      <c r="AC63" s="30"/>
      <c r="AD63" s="30"/>
      <c r="AE63" s="30"/>
      <c r="AF63" s="28">
        <f t="shared" si="103"/>
        <v>0</v>
      </c>
      <c r="AG63" s="30">
        <v>8</v>
      </c>
      <c r="AH63" s="30"/>
      <c r="AI63" s="30">
        <v>16</v>
      </c>
      <c r="AJ63" s="30"/>
      <c r="AK63" s="30">
        <v>48</v>
      </c>
      <c r="AL63" s="28">
        <f t="shared" si="104"/>
        <v>2</v>
      </c>
      <c r="AM63" s="30"/>
      <c r="AN63" s="30"/>
      <c r="AO63" s="30"/>
      <c r="AP63" s="30"/>
      <c r="AQ63" s="30"/>
      <c r="AR63" s="28">
        <f t="shared" si="105"/>
        <v>0</v>
      </c>
      <c r="AS63" s="30"/>
      <c r="AT63" s="30"/>
      <c r="AU63" s="30"/>
      <c r="AV63" s="30"/>
      <c r="AW63" s="30"/>
      <c r="AX63" s="28">
        <f t="shared" si="106"/>
        <v>0</v>
      </c>
      <c r="AY63" s="30"/>
      <c r="AZ63" s="30"/>
      <c r="BA63" s="30"/>
      <c r="BB63" s="30"/>
      <c r="BC63" s="30"/>
      <c r="BD63" s="28">
        <f t="shared" si="107"/>
        <v>0</v>
      </c>
      <c r="BE63" s="30"/>
      <c r="BF63" s="30"/>
      <c r="BG63" s="30"/>
      <c r="BH63" s="30"/>
      <c r="BI63" s="30"/>
      <c r="BJ63" s="28">
        <f t="shared" si="108"/>
        <v>0</v>
      </c>
      <c r="BK63" s="30"/>
      <c r="BL63" s="30"/>
      <c r="BM63" s="30"/>
      <c r="BN63" s="30"/>
      <c r="BO63" s="30"/>
      <c r="BP63" s="28">
        <f t="shared" si="109"/>
        <v>0</v>
      </c>
      <c r="BQ63" s="30"/>
      <c r="BR63" s="30"/>
      <c r="BS63" s="30"/>
      <c r="BT63" s="30"/>
      <c r="BU63" s="30"/>
      <c r="BV63" s="28">
        <f t="shared" si="110"/>
        <v>0</v>
      </c>
    </row>
    <row r="64" spans="1:76" ht="21" customHeight="1">
      <c r="A64" s="30" t="s">
        <v>88</v>
      </c>
      <c r="B64" s="31" t="s">
        <v>208</v>
      </c>
      <c r="C64" s="26"/>
      <c r="D64" s="27" t="s">
        <v>333</v>
      </c>
      <c r="E64" s="27"/>
      <c r="F64" s="27"/>
      <c r="G64" s="28">
        <f t="shared" si="96"/>
        <v>3</v>
      </c>
      <c r="H64" s="28">
        <f t="shared" si="97"/>
        <v>108</v>
      </c>
      <c r="I64" s="29">
        <f t="shared" si="98"/>
        <v>22</v>
      </c>
      <c r="J64" s="29">
        <f t="shared" si="99"/>
        <v>8</v>
      </c>
      <c r="K64" s="29">
        <f t="shared" si="99"/>
        <v>0</v>
      </c>
      <c r="L64" s="29">
        <f t="shared" si="99"/>
        <v>14</v>
      </c>
      <c r="M64" s="29">
        <f t="shared" si="99"/>
        <v>0</v>
      </c>
      <c r="N64" s="29">
        <f t="shared" si="100"/>
        <v>86</v>
      </c>
      <c r="O64" s="30"/>
      <c r="P64" s="30"/>
      <c r="Q64" s="30"/>
      <c r="R64" s="30"/>
      <c r="S64" s="30"/>
      <c r="T64" s="28">
        <f t="shared" si="101"/>
        <v>0</v>
      </c>
      <c r="U64" s="30"/>
      <c r="V64" s="30"/>
      <c r="W64" s="30"/>
      <c r="X64" s="30"/>
      <c r="Y64" s="30"/>
      <c r="Z64" s="28">
        <f t="shared" si="102"/>
        <v>0</v>
      </c>
      <c r="AA64" s="30"/>
      <c r="AB64" s="30"/>
      <c r="AC64" s="30"/>
      <c r="AD64" s="30"/>
      <c r="AE64" s="30"/>
      <c r="AF64" s="28">
        <f t="shared" si="103"/>
        <v>0</v>
      </c>
      <c r="AG64" s="30"/>
      <c r="AH64" s="30"/>
      <c r="AI64" s="30"/>
      <c r="AJ64" s="30"/>
      <c r="AK64" s="30"/>
      <c r="AL64" s="28">
        <f t="shared" si="104"/>
        <v>0</v>
      </c>
      <c r="AM64" s="30"/>
      <c r="AN64" s="30"/>
      <c r="AO64" s="30"/>
      <c r="AP64" s="30"/>
      <c r="AQ64" s="30"/>
      <c r="AR64" s="28">
        <f t="shared" si="105"/>
        <v>0</v>
      </c>
      <c r="AS64" s="30"/>
      <c r="AT64" s="30"/>
      <c r="AU64" s="30"/>
      <c r="AV64" s="30"/>
      <c r="AW64" s="30"/>
      <c r="AX64" s="28">
        <f t="shared" si="106"/>
        <v>0</v>
      </c>
      <c r="AY64" s="30"/>
      <c r="AZ64" s="30"/>
      <c r="BA64" s="30"/>
      <c r="BB64" s="30"/>
      <c r="BC64" s="30"/>
      <c r="BD64" s="28">
        <f t="shared" si="107"/>
        <v>0</v>
      </c>
      <c r="BE64" s="30"/>
      <c r="BF64" s="30"/>
      <c r="BG64" s="30"/>
      <c r="BH64" s="30"/>
      <c r="BI64" s="30"/>
      <c r="BJ64" s="28">
        <f t="shared" si="108"/>
        <v>0</v>
      </c>
      <c r="BK64" s="30"/>
      <c r="BL64" s="30"/>
      <c r="BM64" s="30"/>
      <c r="BN64" s="30"/>
      <c r="BO64" s="30"/>
      <c r="BP64" s="28">
        <f t="shared" si="109"/>
        <v>0</v>
      </c>
      <c r="BQ64" s="30">
        <v>8</v>
      </c>
      <c r="BR64" s="30"/>
      <c r="BS64" s="30">
        <v>14</v>
      </c>
      <c r="BT64" s="30"/>
      <c r="BU64" s="30">
        <v>86</v>
      </c>
      <c r="BV64" s="28">
        <f t="shared" si="110"/>
        <v>3</v>
      </c>
    </row>
    <row r="65" spans="1:77" ht="21.75" customHeight="1">
      <c r="A65" s="30" t="s">
        <v>89</v>
      </c>
      <c r="B65" s="31" t="s">
        <v>209</v>
      </c>
      <c r="C65" s="26"/>
      <c r="D65" s="27">
        <v>7</v>
      </c>
      <c r="E65" s="27"/>
      <c r="F65" s="27"/>
      <c r="G65" s="28">
        <f t="shared" si="96"/>
        <v>2</v>
      </c>
      <c r="H65" s="28">
        <f t="shared" si="97"/>
        <v>72</v>
      </c>
      <c r="I65" s="29">
        <f t="shared" si="98"/>
        <v>22</v>
      </c>
      <c r="J65" s="29">
        <f t="shared" si="99"/>
        <v>8</v>
      </c>
      <c r="K65" s="29">
        <f t="shared" si="99"/>
        <v>0</v>
      </c>
      <c r="L65" s="29">
        <f t="shared" si="99"/>
        <v>14</v>
      </c>
      <c r="M65" s="29">
        <f t="shared" si="99"/>
        <v>0</v>
      </c>
      <c r="N65" s="29">
        <f t="shared" si="100"/>
        <v>50</v>
      </c>
      <c r="O65" s="30"/>
      <c r="P65" s="30"/>
      <c r="Q65" s="30"/>
      <c r="R65" s="30"/>
      <c r="S65" s="30"/>
      <c r="T65" s="28">
        <f t="shared" si="101"/>
        <v>0</v>
      </c>
      <c r="U65" s="30"/>
      <c r="V65" s="30"/>
      <c r="W65" s="30"/>
      <c r="X65" s="30"/>
      <c r="Y65" s="30"/>
      <c r="Z65" s="28">
        <f t="shared" si="102"/>
        <v>0</v>
      </c>
      <c r="AA65" s="30"/>
      <c r="AB65" s="30"/>
      <c r="AC65" s="30"/>
      <c r="AD65" s="30"/>
      <c r="AE65" s="30"/>
      <c r="AF65" s="28">
        <f t="shared" si="103"/>
        <v>0</v>
      </c>
      <c r="AG65" s="30"/>
      <c r="AH65" s="30"/>
      <c r="AI65" s="30"/>
      <c r="AJ65" s="30"/>
      <c r="AK65" s="30"/>
      <c r="AL65" s="28">
        <f t="shared" si="104"/>
        <v>0</v>
      </c>
      <c r="AM65" s="30"/>
      <c r="AN65" s="30"/>
      <c r="AO65" s="30"/>
      <c r="AP65" s="30"/>
      <c r="AQ65" s="30"/>
      <c r="AR65" s="28">
        <f t="shared" si="105"/>
        <v>0</v>
      </c>
      <c r="AS65" s="30"/>
      <c r="AT65" s="30"/>
      <c r="AU65" s="30"/>
      <c r="AV65" s="30"/>
      <c r="AW65" s="30"/>
      <c r="AX65" s="28">
        <f t="shared" si="106"/>
        <v>0</v>
      </c>
      <c r="AY65" s="30">
        <v>8</v>
      </c>
      <c r="AZ65" s="30"/>
      <c r="BA65" s="30">
        <v>14</v>
      </c>
      <c r="BB65" s="30"/>
      <c r="BC65" s="30">
        <v>50</v>
      </c>
      <c r="BD65" s="28">
        <f t="shared" si="107"/>
        <v>2</v>
      </c>
      <c r="BE65" s="30"/>
      <c r="BF65" s="30"/>
      <c r="BG65" s="30"/>
      <c r="BH65" s="30"/>
      <c r="BI65" s="30"/>
      <c r="BJ65" s="28">
        <f t="shared" si="108"/>
        <v>0</v>
      </c>
      <c r="BK65" s="30"/>
      <c r="BL65" s="30"/>
      <c r="BM65" s="30"/>
      <c r="BN65" s="30"/>
      <c r="BO65" s="30"/>
      <c r="BP65" s="28">
        <f t="shared" si="109"/>
        <v>0</v>
      </c>
      <c r="BQ65" s="30"/>
      <c r="BR65" s="30"/>
      <c r="BS65" s="30"/>
      <c r="BT65" s="30"/>
      <c r="BU65" s="30"/>
      <c r="BV65" s="28">
        <f t="shared" si="110"/>
        <v>0</v>
      </c>
    </row>
    <row r="66" spans="1:77" ht="21.75" customHeight="1">
      <c r="A66" s="30" t="s">
        <v>90</v>
      </c>
      <c r="B66" s="31" t="s">
        <v>210</v>
      </c>
      <c r="C66" s="26"/>
      <c r="D66" s="27">
        <v>8</v>
      </c>
      <c r="E66" s="27"/>
      <c r="F66" s="27"/>
      <c r="G66" s="28">
        <f t="shared" si="96"/>
        <v>3</v>
      </c>
      <c r="H66" s="28">
        <f t="shared" si="97"/>
        <v>108</v>
      </c>
      <c r="I66" s="29">
        <f t="shared" si="98"/>
        <v>22</v>
      </c>
      <c r="J66" s="29">
        <f t="shared" si="99"/>
        <v>8</v>
      </c>
      <c r="K66" s="29">
        <f>P66+V66+AB66+AH66+AN66+AT66+AZ66+BF66+BL66+BR66</f>
        <v>0</v>
      </c>
      <c r="L66" s="29">
        <f t="shared" si="99"/>
        <v>14</v>
      </c>
      <c r="M66" s="29">
        <f t="shared" si="99"/>
        <v>0</v>
      </c>
      <c r="N66" s="29">
        <f t="shared" si="100"/>
        <v>86</v>
      </c>
      <c r="O66" s="30"/>
      <c r="P66" s="30"/>
      <c r="Q66" s="30"/>
      <c r="R66" s="30"/>
      <c r="S66" s="30"/>
      <c r="T66" s="28">
        <f t="shared" ref="T66:T73" si="111">SUM(O66:S66)/36</f>
        <v>0</v>
      </c>
      <c r="U66" s="30"/>
      <c r="V66" s="30"/>
      <c r="W66" s="30"/>
      <c r="X66" s="30"/>
      <c r="Y66" s="30"/>
      <c r="Z66" s="28">
        <f t="shared" si="102"/>
        <v>0</v>
      </c>
      <c r="AA66" s="30"/>
      <c r="AB66" s="30"/>
      <c r="AC66" s="30"/>
      <c r="AD66" s="30"/>
      <c r="AE66" s="30"/>
      <c r="AF66" s="28">
        <f t="shared" si="103"/>
        <v>0</v>
      </c>
      <c r="AG66" s="30"/>
      <c r="AH66" s="30"/>
      <c r="AI66" s="30"/>
      <c r="AJ66" s="30"/>
      <c r="AK66" s="30"/>
      <c r="AL66" s="28">
        <f t="shared" si="104"/>
        <v>0</v>
      </c>
      <c r="AM66" s="30"/>
      <c r="AN66" s="30"/>
      <c r="AO66" s="30"/>
      <c r="AP66" s="30"/>
      <c r="AQ66" s="30"/>
      <c r="AR66" s="28">
        <f t="shared" si="105"/>
        <v>0</v>
      </c>
      <c r="AS66" s="30"/>
      <c r="AT66" s="30"/>
      <c r="AU66" s="30"/>
      <c r="AV66" s="30"/>
      <c r="AW66" s="30"/>
      <c r="AX66" s="28">
        <f t="shared" si="106"/>
        <v>0</v>
      </c>
      <c r="AY66" s="30"/>
      <c r="AZ66" s="30"/>
      <c r="BA66" s="30"/>
      <c r="BB66" s="30"/>
      <c r="BC66" s="30"/>
      <c r="BD66" s="28">
        <f t="shared" si="107"/>
        <v>0</v>
      </c>
      <c r="BE66" s="30">
        <v>8</v>
      </c>
      <c r="BF66" s="30"/>
      <c r="BG66" s="30">
        <v>14</v>
      </c>
      <c r="BH66" s="30"/>
      <c r="BI66" s="30">
        <v>86</v>
      </c>
      <c r="BJ66" s="28">
        <f t="shared" si="108"/>
        <v>3</v>
      </c>
      <c r="BK66" s="30"/>
      <c r="BL66" s="30"/>
      <c r="BM66" s="30"/>
      <c r="BN66" s="30"/>
      <c r="BO66" s="30"/>
      <c r="BP66" s="28">
        <f t="shared" si="109"/>
        <v>0</v>
      </c>
      <c r="BQ66" s="30"/>
      <c r="BR66" s="30"/>
      <c r="BS66" s="30"/>
      <c r="BT66" s="30"/>
      <c r="BU66" s="30"/>
      <c r="BV66" s="28">
        <f t="shared" si="110"/>
        <v>0</v>
      </c>
    </row>
    <row r="67" spans="1:77" ht="21" customHeight="1">
      <c r="A67" s="30" t="s">
        <v>91</v>
      </c>
      <c r="B67" s="31" t="s">
        <v>211</v>
      </c>
      <c r="C67" s="26">
        <v>7</v>
      </c>
      <c r="D67" s="27"/>
      <c r="E67" s="27"/>
      <c r="F67" s="27"/>
      <c r="G67" s="28">
        <f t="shared" si="96"/>
        <v>2</v>
      </c>
      <c r="H67" s="28">
        <f t="shared" si="97"/>
        <v>72</v>
      </c>
      <c r="I67" s="29">
        <f t="shared" si="98"/>
        <v>43</v>
      </c>
      <c r="J67" s="29">
        <f t="shared" si="99"/>
        <v>6</v>
      </c>
      <c r="K67" s="29">
        <f t="shared" si="99"/>
        <v>0</v>
      </c>
      <c r="L67" s="29">
        <f t="shared" si="99"/>
        <v>10</v>
      </c>
      <c r="M67" s="29">
        <f t="shared" si="99"/>
        <v>27</v>
      </c>
      <c r="N67" s="29">
        <f t="shared" si="100"/>
        <v>29</v>
      </c>
      <c r="O67" s="30"/>
      <c r="P67" s="30"/>
      <c r="Q67" s="30"/>
      <c r="R67" s="30"/>
      <c r="S67" s="30"/>
      <c r="T67" s="28">
        <f t="shared" si="111"/>
        <v>0</v>
      </c>
      <c r="U67" s="30"/>
      <c r="V67" s="30"/>
      <c r="W67" s="30"/>
      <c r="X67" s="30"/>
      <c r="Y67" s="30"/>
      <c r="Z67" s="28">
        <f t="shared" si="102"/>
        <v>0</v>
      </c>
      <c r="AA67" s="30"/>
      <c r="AB67" s="30"/>
      <c r="AC67" s="30"/>
      <c r="AD67" s="30"/>
      <c r="AE67" s="30"/>
      <c r="AF67" s="28">
        <f t="shared" si="103"/>
        <v>0</v>
      </c>
      <c r="AG67" s="30"/>
      <c r="AH67" s="30"/>
      <c r="AI67" s="30"/>
      <c r="AJ67" s="30"/>
      <c r="AK67" s="30"/>
      <c r="AL67" s="28">
        <f t="shared" si="104"/>
        <v>0</v>
      </c>
      <c r="AM67" s="30"/>
      <c r="AN67" s="30"/>
      <c r="AO67" s="30"/>
      <c r="AP67" s="30"/>
      <c r="AQ67" s="30"/>
      <c r="AR67" s="28">
        <f t="shared" si="105"/>
        <v>0</v>
      </c>
      <c r="AS67" s="30"/>
      <c r="AT67" s="30"/>
      <c r="AU67" s="30"/>
      <c r="AV67" s="30"/>
      <c r="AW67" s="30"/>
      <c r="AX67" s="28">
        <f t="shared" si="106"/>
        <v>0</v>
      </c>
      <c r="AY67" s="30">
        <v>6</v>
      </c>
      <c r="AZ67" s="30"/>
      <c r="BA67" s="30">
        <v>10</v>
      </c>
      <c r="BB67" s="30">
        <v>27</v>
      </c>
      <c r="BC67" s="30">
        <v>29</v>
      </c>
      <c r="BD67" s="28">
        <f t="shared" si="107"/>
        <v>2</v>
      </c>
      <c r="BE67" s="30"/>
      <c r="BF67" s="30"/>
      <c r="BG67" s="30"/>
      <c r="BH67" s="30"/>
      <c r="BI67" s="30"/>
      <c r="BJ67" s="28">
        <f t="shared" si="108"/>
        <v>0</v>
      </c>
      <c r="BK67" s="30"/>
      <c r="BL67" s="30"/>
      <c r="BM67" s="30"/>
      <c r="BN67" s="30"/>
      <c r="BO67" s="30"/>
      <c r="BP67" s="28">
        <f t="shared" si="109"/>
        <v>0</v>
      </c>
      <c r="BQ67" s="30"/>
      <c r="BR67" s="30"/>
      <c r="BS67" s="30"/>
      <c r="BT67" s="30"/>
      <c r="BU67" s="30"/>
      <c r="BV67" s="28">
        <f t="shared" si="110"/>
        <v>0</v>
      </c>
    </row>
    <row r="68" spans="1:77" ht="21" customHeight="1">
      <c r="A68" s="30" t="s">
        <v>92</v>
      </c>
      <c r="B68" s="31" t="s">
        <v>212</v>
      </c>
      <c r="C68" s="26"/>
      <c r="D68" s="27">
        <v>3</v>
      </c>
      <c r="E68" s="27"/>
      <c r="F68" s="27"/>
      <c r="G68" s="28">
        <f t="shared" si="96"/>
        <v>2</v>
      </c>
      <c r="H68" s="28">
        <f t="shared" si="97"/>
        <v>72</v>
      </c>
      <c r="I68" s="29">
        <f t="shared" si="98"/>
        <v>24</v>
      </c>
      <c r="J68" s="29">
        <f t="shared" si="99"/>
        <v>8</v>
      </c>
      <c r="K68" s="29">
        <f t="shared" si="99"/>
        <v>0</v>
      </c>
      <c r="L68" s="29">
        <f t="shared" si="99"/>
        <v>16</v>
      </c>
      <c r="M68" s="29">
        <f t="shared" si="99"/>
        <v>0</v>
      </c>
      <c r="N68" s="29">
        <f t="shared" si="100"/>
        <v>48</v>
      </c>
      <c r="O68" s="30"/>
      <c r="P68" s="30"/>
      <c r="Q68" s="30"/>
      <c r="R68" s="30"/>
      <c r="S68" s="30"/>
      <c r="T68" s="28">
        <f t="shared" si="111"/>
        <v>0</v>
      </c>
      <c r="U68" s="30"/>
      <c r="V68" s="30"/>
      <c r="W68" s="30"/>
      <c r="X68" s="30"/>
      <c r="Y68" s="30"/>
      <c r="Z68" s="28">
        <f t="shared" si="102"/>
        <v>0</v>
      </c>
      <c r="AA68" s="30">
        <v>8</v>
      </c>
      <c r="AB68" s="30"/>
      <c r="AC68" s="30">
        <v>16</v>
      </c>
      <c r="AD68" s="30"/>
      <c r="AE68" s="30">
        <v>48</v>
      </c>
      <c r="AF68" s="28">
        <f t="shared" si="103"/>
        <v>2</v>
      </c>
      <c r="AG68" s="30"/>
      <c r="AH68" s="30"/>
      <c r="AI68" s="30"/>
      <c r="AJ68" s="30"/>
      <c r="AK68" s="30"/>
      <c r="AL68" s="28">
        <f t="shared" si="104"/>
        <v>0</v>
      </c>
      <c r="AM68" s="30"/>
      <c r="AN68" s="30"/>
      <c r="AO68" s="30"/>
      <c r="AP68" s="30"/>
      <c r="AQ68" s="30"/>
      <c r="AR68" s="28">
        <f t="shared" si="105"/>
        <v>0</v>
      </c>
      <c r="AS68" s="30"/>
      <c r="AT68" s="30"/>
      <c r="AU68" s="30"/>
      <c r="AV68" s="30"/>
      <c r="AW68" s="30"/>
      <c r="AX68" s="28">
        <f t="shared" si="106"/>
        <v>0</v>
      </c>
      <c r="AY68" s="30"/>
      <c r="AZ68" s="30"/>
      <c r="BA68" s="30"/>
      <c r="BB68" s="30"/>
      <c r="BC68" s="30"/>
      <c r="BD68" s="28">
        <f t="shared" si="107"/>
        <v>0</v>
      </c>
      <c r="BE68" s="30"/>
      <c r="BF68" s="30"/>
      <c r="BG68" s="30"/>
      <c r="BH68" s="30"/>
      <c r="BI68" s="30"/>
      <c r="BJ68" s="28">
        <f t="shared" si="108"/>
        <v>0</v>
      </c>
      <c r="BK68" s="30"/>
      <c r="BL68" s="30"/>
      <c r="BM68" s="30"/>
      <c r="BN68" s="30"/>
      <c r="BO68" s="30"/>
      <c r="BP68" s="28">
        <f t="shared" si="109"/>
        <v>0</v>
      </c>
      <c r="BQ68" s="30"/>
      <c r="BR68" s="30"/>
      <c r="BS68" s="30"/>
      <c r="BT68" s="30"/>
      <c r="BU68" s="30"/>
      <c r="BV68" s="28">
        <f t="shared" si="110"/>
        <v>0</v>
      </c>
    </row>
    <row r="69" spans="1:77" ht="21" customHeight="1">
      <c r="A69" s="30" t="s">
        <v>93</v>
      </c>
      <c r="B69" s="31" t="s">
        <v>213</v>
      </c>
      <c r="C69" s="26">
        <v>8</v>
      </c>
      <c r="D69" s="27"/>
      <c r="E69" s="27"/>
      <c r="F69" s="27"/>
      <c r="G69" s="28">
        <f t="shared" si="96"/>
        <v>3</v>
      </c>
      <c r="H69" s="28">
        <f t="shared" si="97"/>
        <v>108</v>
      </c>
      <c r="I69" s="29">
        <f t="shared" si="98"/>
        <v>45</v>
      </c>
      <c r="J69" s="29">
        <f t="shared" si="99"/>
        <v>8</v>
      </c>
      <c r="K69" s="29">
        <f t="shared" si="99"/>
        <v>0</v>
      </c>
      <c r="L69" s="29">
        <f t="shared" si="99"/>
        <v>10</v>
      </c>
      <c r="M69" s="29">
        <f t="shared" si="99"/>
        <v>27</v>
      </c>
      <c r="N69" s="29">
        <f t="shared" si="100"/>
        <v>63</v>
      </c>
      <c r="O69" s="30"/>
      <c r="P69" s="30"/>
      <c r="Q69" s="30"/>
      <c r="R69" s="30"/>
      <c r="S69" s="30"/>
      <c r="T69" s="28">
        <f t="shared" si="111"/>
        <v>0</v>
      </c>
      <c r="U69" s="30"/>
      <c r="V69" s="30"/>
      <c r="W69" s="30"/>
      <c r="X69" s="30"/>
      <c r="Y69" s="30"/>
      <c r="Z69" s="28">
        <f t="shared" si="102"/>
        <v>0</v>
      </c>
      <c r="AA69" s="30"/>
      <c r="AB69" s="30"/>
      <c r="AC69" s="30"/>
      <c r="AD69" s="30"/>
      <c r="AE69" s="30"/>
      <c r="AF69" s="28">
        <f t="shared" si="103"/>
        <v>0</v>
      </c>
      <c r="AG69" s="30"/>
      <c r="AH69" s="30"/>
      <c r="AI69" s="30"/>
      <c r="AJ69" s="30"/>
      <c r="AK69" s="30"/>
      <c r="AL69" s="28">
        <f t="shared" si="104"/>
        <v>0</v>
      </c>
      <c r="AM69" s="30"/>
      <c r="AN69" s="30"/>
      <c r="AO69" s="30"/>
      <c r="AP69" s="30"/>
      <c r="AQ69" s="30"/>
      <c r="AR69" s="28">
        <f t="shared" si="105"/>
        <v>0</v>
      </c>
      <c r="AS69" s="30"/>
      <c r="AT69" s="30"/>
      <c r="AU69" s="30"/>
      <c r="AV69" s="30"/>
      <c r="AW69" s="30"/>
      <c r="AX69" s="28">
        <f t="shared" si="106"/>
        <v>0</v>
      </c>
      <c r="AY69" s="30"/>
      <c r="AZ69" s="30"/>
      <c r="BA69" s="30"/>
      <c r="BB69" s="30"/>
      <c r="BC69" s="30"/>
      <c r="BD69" s="28">
        <f t="shared" si="107"/>
        <v>0</v>
      </c>
      <c r="BE69" s="30">
        <v>8</v>
      </c>
      <c r="BF69" s="30"/>
      <c r="BG69" s="30">
        <v>10</v>
      </c>
      <c r="BH69" s="30">
        <v>27</v>
      </c>
      <c r="BI69" s="30">
        <v>63</v>
      </c>
      <c r="BJ69" s="28">
        <f t="shared" si="108"/>
        <v>3</v>
      </c>
      <c r="BK69" s="30"/>
      <c r="BL69" s="30"/>
      <c r="BM69" s="30"/>
      <c r="BN69" s="30"/>
      <c r="BO69" s="30"/>
      <c r="BP69" s="28">
        <f t="shared" si="109"/>
        <v>0</v>
      </c>
      <c r="BQ69" s="30"/>
      <c r="BR69" s="30"/>
      <c r="BS69" s="30"/>
      <c r="BT69" s="30"/>
      <c r="BU69" s="30"/>
      <c r="BV69" s="28">
        <f t="shared" si="110"/>
        <v>0</v>
      </c>
    </row>
    <row r="70" spans="1:77" ht="21" customHeight="1">
      <c r="A70" s="30" t="s">
        <v>94</v>
      </c>
      <c r="B70" s="31" t="s">
        <v>215</v>
      </c>
      <c r="C70" s="26"/>
      <c r="D70" s="27">
        <v>6</v>
      </c>
      <c r="E70" s="27"/>
      <c r="F70" s="27"/>
      <c r="G70" s="28">
        <f t="shared" si="96"/>
        <v>4</v>
      </c>
      <c r="H70" s="28">
        <f t="shared" si="97"/>
        <v>144</v>
      </c>
      <c r="I70" s="29">
        <f t="shared" si="98"/>
        <v>16</v>
      </c>
      <c r="J70" s="29">
        <f t="shared" si="99"/>
        <v>6</v>
      </c>
      <c r="K70" s="29">
        <f t="shared" si="99"/>
        <v>0</v>
      </c>
      <c r="L70" s="29">
        <f t="shared" si="99"/>
        <v>10</v>
      </c>
      <c r="M70" s="29">
        <f t="shared" si="99"/>
        <v>0</v>
      </c>
      <c r="N70" s="29">
        <f t="shared" si="100"/>
        <v>128</v>
      </c>
      <c r="O70" s="30"/>
      <c r="P70" s="30"/>
      <c r="Q70" s="30"/>
      <c r="R70" s="30"/>
      <c r="S70" s="30"/>
      <c r="T70" s="28">
        <f t="shared" si="111"/>
        <v>0</v>
      </c>
      <c r="U70" s="30"/>
      <c r="V70" s="30"/>
      <c r="W70" s="30"/>
      <c r="X70" s="30"/>
      <c r="Y70" s="30"/>
      <c r="Z70" s="28">
        <f t="shared" si="102"/>
        <v>0</v>
      </c>
      <c r="AA70" s="30"/>
      <c r="AB70" s="30"/>
      <c r="AC70" s="30"/>
      <c r="AD70" s="30"/>
      <c r="AE70" s="30"/>
      <c r="AF70" s="28">
        <f t="shared" si="103"/>
        <v>0</v>
      </c>
      <c r="AG70" s="30"/>
      <c r="AH70" s="30"/>
      <c r="AI70" s="30"/>
      <c r="AJ70" s="30"/>
      <c r="AK70" s="30"/>
      <c r="AL70" s="28">
        <f t="shared" si="104"/>
        <v>0</v>
      </c>
      <c r="AM70" s="30"/>
      <c r="AN70" s="30"/>
      <c r="AO70" s="30"/>
      <c r="AP70" s="30"/>
      <c r="AQ70" s="30"/>
      <c r="AR70" s="28">
        <f t="shared" si="105"/>
        <v>0</v>
      </c>
      <c r="AS70" s="30">
        <v>6</v>
      </c>
      <c r="AT70" s="30"/>
      <c r="AU70" s="30">
        <v>10</v>
      </c>
      <c r="AV70" s="30"/>
      <c r="AW70" s="30">
        <v>128</v>
      </c>
      <c r="AX70" s="28">
        <f t="shared" si="106"/>
        <v>4</v>
      </c>
      <c r="AY70" s="30"/>
      <c r="AZ70" s="30"/>
      <c r="BA70" s="30"/>
      <c r="BB70" s="30"/>
      <c r="BC70" s="30"/>
      <c r="BD70" s="28">
        <f t="shared" si="107"/>
        <v>0</v>
      </c>
      <c r="BE70" s="30"/>
      <c r="BF70" s="30"/>
      <c r="BG70" s="30"/>
      <c r="BH70" s="30"/>
      <c r="BI70" s="30"/>
      <c r="BJ70" s="28">
        <f t="shared" si="108"/>
        <v>0</v>
      </c>
      <c r="BK70" s="30"/>
      <c r="BL70" s="30"/>
      <c r="BM70" s="30"/>
      <c r="BN70" s="30"/>
      <c r="BO70" s="30"/>
      <c r="BP70" s="28">
        <f t="shared" si="109"/>
        <v>0</v>
      </c>
      <c r="BQ70" s="30"/>
      <c r="BR70" s="30"/>
      <c r="BS70" s="30"/>
      <c r="BT70" s="30"/>
      <c r="BU70" s="30"/>
      <c r="BV70" s="28">
        <f t="shared" si="110"/>
        <v>0</v>
      </c>
    </row>
    <row r="71" spans="1:77" ht="21" customHeight="1" thickBot="1">
      <c r="A71" s="30" t="s">
        <v>95</v>
      </c>
      <c r="B71" s="31" t="s">
        <v>162</v>
      </c>
      <c r="C71" s="26"/>
      <c r="D71" s="27">
        <v>2</v>
      </c>
      <c r="E71" s="27"/>
      <c r="F71" s="27"/>
      <c r="G71" s="28">
        <f t="shared" si="96"/>
        <v>2</v>
      </c>
      <c r="H71" s="28">
        <f t="shared" si="97"/>
        <v>72</v>
      </c>
      <c r="I71" s="226">
        <f t="shared" si="98"/>
        <v>16</v>
      </c>
      <c r="J71" s="226">
        <f t="shared" si="99"/>
        <v>8</v>
      </c>
      <c r="K71" s="226">
        <f t="shared" si="99"/>
        <v>0</v>
      </c>
      <c r="L71" s="226">
        <f t="shared" si="99"/>
        <v>8</v>
      </c>
      <c r="M71" s="226">
        <f t="shared" si="99"/>
        <v>0</v>
      </c>
      <c r="N71" s="226">
        <f t="shared" si="100"/>
        <v>56</v>
      </c>
      <c r="O71" s="30"/>
      <c r="P71" s="30"/>
      <c r="Q71" s="30"/>
      <c r="R71" s="30"/>
      <c r="S71" s="30"/>
      <c r="T71" s="28">
        <f t="shared" ref="T71" si="112">SUM(O71:S71)/36</f>
        <v>0</v>
      </c>
      <c r="U71" s="30">
        <v>8</v>
      </c>
      <c r="V71" s="30"/>
      <c r="W71" s="30">
        <v>8</v>
      </c>
      <c r="X71" s="30"/>
      <c r="Y71" s="30">
        <v>56</v>
      </c>
      <c r="Z71" s="28">
        <f t="shared" ref="Z71" si="113">SUM(U71:Y71)/36</f>
        <v>2</v>
      </c>
      <c r="AA71" s="30"/>
      <c r="AB71" s="30"/>
      <c r="AC71" s="30"/>
      <c r="AD71" s="30"/>
      <c r="AE71" s="30"/>
      <c r="AF71" s="28">
        <f t="shared" ref="AF71" si="114">SUM(AA71:AE71)/36</f>
        <v>0</v>
      </c>
      <c r="AG71" s="30"/>
      <c r="AH71" s="30"/>
      <c r="AI71" s="30"/>
      <c r="AJ71" s="30"/>
      <c r="AK71" s="30"/>
      <c r="AL71" s="28">
        <f t="shared" si="104"/>
        <v>0</v>
      </c>
      <c r="AM71" s="30"/>
      <c r="AN71" s="30"/>
      <c r="AO71" s="30"/>
      <c r="AP71" s="30"/>
      <c r="AQ71" s="30"/>
      <c r="AR71" s="28">
        <f t="shared" si="105"/>
        <v>0</v>
      </c>
      <c r="AS71" s="30"/>
      <c r="AT71" s="30"/>
      <c r="AU71" s="30"/>
      <c r="AV71" s="30"/>
      <c r="AW71" s="30"/>
      <c r="AX71" s="28">
        <f t="shared" si="106"/>
        <v>0</v>
      </c>
      <c r="AY71" s="30"/>
      <c r="AZ71" s="30"/>
      <c r="BA71" s="30"/>
      <c r="BB71" s="30"/>
      <c r="BC71" s="30"/>
      <c r="BD71" s="28">
        <f t="shared" si="107"/>
        <v>0</v>
      </c>
      <c r="BE71" s="30"/>
      <c r="BF71" s="30"/>
      <c r="BG71" s="30"/>
      <c r="BH71" s="30"/>
      <c r="BI71" s="30"/>
      <c r="BJ71" s="28">
        <f t="shared" si="108"/>
        <v>0</v>
      </c>
      <c r="BK71" s="30"/>
      <c r="BL71" s="30"/>
      <c r="BM71" s="30"/>
      <c r="BN71" s="30"/>
      <c r="BO71" s="30"/>
      <c r="BP71" s="28">
        <f t="shared" si="109"/>
        <v>0</v>
      </c>
      <c r="BQ71" s="30"/>
      <c r="BR71" s="30"/>
      <c r="BS71" s="30"/>
      <c r="BT71" s="30"/>
      <c r="BU71" s="30"/>
      <c r="BV71" s="28">
        <f t="shared" si="110"/>
        <v>0</v>
      </c>
    </row>
    <row r="72" spans="1:77" ht="21" hidden="1" customHeight="1" thickBot="1">
      <c r="A72" s="30" t="s">
        <v>96</v>
      </c>
      <c r="B72" s="31"/>
      <c r="C72" s="26"/>
      <c r="D72" s="27"/>
      <c r="E72" s="27"/>
      <c r="F72" s="27"/>
      <c r="G72" s="28">
        <f t="shared" si="96"/>
        <v>0</v>
      </c>
      <c r="H72" s="28">
        <f t="shared" si="97"/>
        <v>0</v>
      </c>
      <c r="I72" s="29">
        <f t="shared" si="98"/>
        <v>0</v>
      </c>
      <c r="J72" s="29">
        <f t="shared" si="99"/>
        <v>0</v>
      </c>
      <c r="K72" s="29">
        <f t="shared" si="99"/>
        <v>0</v>
      </c>
      <c r="L72" s="29">
        <f t="shared" si="99"/>
        <v>0</v>
      </c>
      <c r="M72" s="29">
        <f t="shared" si="99"/>
        <v>0</v>
      </c>
      <c r="N72" s="29">
        <f t="shared" si="100"/>
        <v>0</v>
      </c>
      <c r="O72" s="30"/>
      <c r="P72" s="30"/>
      <c r="Q72" s="30"/>
      <c r="R72" s="30"/>
      <c r="S72" s="30"/>
      <c r="T72" s="28">
        <f t="shared" si="111"/>
        <v>0</v>
      </c>
      <c r="U72" s="30"/>
      <c r="V72" s="30"/>
      <c r="W72" s="30"/>
      <c r="X72" s="30"/>
      <c r="Y72" s="30"/>
      <c r="Z72" s="28">
        <f t="shared" si="102"/>
        <v>0</v>
      </c>
      <c r="AA72" s="30"/>
      <c r="AB72" s="30"/>
      <c r="AC72" s="30"/>
      <c r="AD72" s="30"/>
      <c r="AE72" s="30"/>
      <c r="AF72" s="28">
        <f t="shared" si="103"/>
        <v>0</v>
      </c>
      <c r="AG72" s="30"/>
      <c r="AH72" s="30"/>
      <c r="AI72" s="30"/>
      <c r="AJ72" s="30"/>
      <c r="AK72" s="30"/>
      <c r="AL72" s="28">
        <f t="shared" si="104"/>
        <v>0</v>
      </c>
      <c r="AM72" s="30"/>
      <c r="AN72" s="30"/>
      <c r="AO72" s="30"/>
      <c r="AP72" s="30"/>
      <c r="AQ72" s="30"/>
      <c r="AR72" s="28">
        <f t="shared" si="105"/>
        <v>0</v>
      </c>
      <c r="AS72" s="30"/>
      <c r="AT72" s="30"/>
      <c r="AU72" s="30"/>
      <c r="AV72" s="30"/>
      <c r="AW72" s="30"/>
      <c r="AX72" s="28">
        <f t="shared" si="106"/>
        <v>0</v>
      </c>
      <c r="AY72" s="30"/>
      <c r="AZ72" s="30"/>
      <c r="BA72" s="30"/>
      <c r="BB72" s="30"/>
      <c r="BC72" s="30"/>
      <c r="BD72" s="28">
        <f t="shared" si="107"/>
        <v>0</v>
      </c>
      <c r="BE72" s="30"/>
      <c r="BF72" s="30"/>
      <c r="BG72" s="30"/>
      <c r="BH72" s="30"/>
      <c r="BI72" s="30"/>
      <c r="BJ72" s="28">
        <f t="shared" si="108"/>
        <v>0</v>
      </c>
      <c r="BK72" s="30"/>
      <c r="BL72" s="30"/>
      <c r="BM72" s="30"/>
      <c r="BN72" s="30"/>
      <c r="BO72" s="30"/>
      <c r="BP72" s="28">
        <f t="shared" si="109"/>
        <v>0</v>
      </c>
      <c r="BQ72" s="30"/>
      <c r="BR72" s="30"/>
      <c r="BS72" s="30"/>
      <c r="BT72" s="30"/>
      <c r="BU72" s="30"/>
      <c r="BV72" s="28">
        <f t="shared" si="110"/>
        <v>0</v>
      </c>
    </row>
    <row r="73" spans="1:77" ht="25.5" hidden="1" customHeight="1" thickBot="1">
      <c r="A73" s="30" t="s">
        <v>97</v>
      </c>
      <c r="B73" s="31"/>
      <c r="C73" s="26"/>
      <c r="D73" s="27"/>
      <c r="E73" s="27"/>
      <c r="F73" s="27"/>
      <c r="G73" s="28">
        <f t="shared" si="96"/>
        <v>0</v>
      </c>
      <c r="H73" s="28">
        <f t="shared" si="97"/>
        <v>0</v>
      </c>
      <c r="I73" s="29">
        <f t="shared" si="98"/>
        <v>0</v>
      </c>
      <c r="J73" s="29">
        <f t="shared" si="99"/>
        <v>0</v>
      </c>
      <c r="K73" s="29">
        <f t="shared" si="99"/>
        <v>0</v>
      </c>
      <c r="L73" s="29">
        <f>Q73+W73+AC73+AI73+AO73+AU73+BA73+BG73+BM73+BS73</f>
        <v>0</v>
      </c>
      <c r="M73" s="29">
        <f t="shared" si="99"/>
        <v>0</v>
      </c>
      <c r="N73" s="29">
        <f t="shared" si="100"/>
        <v>0</v>
      </c>
      <c r="O73" s="30"/>
      <c r="P73" s="30"/>
      <c r="Q73" s="30"/>
      <c r="R73" s="30"/>
      <c r="S73" s="30"/>
      <c r="T73" s="28">
        <f t="shared" si="111"/>
        <v>0</v>
      </c>
      <c r="U73" s="30"/>
      <c r="V73" s="30"/>
      <c r="W73" s="30"/>
      <c r="X73" s="30"/>
      <c r="Y73" s="30"/>
      <c r="Z73" s="28">
        <f t="shared" si="102"/>
        <v>0</v>
      </c>
      <c r="AA73" s="30"/>
      <c r="AB73" s="30"/>
      <c r="AC73" s="30"/>
      <c r="AD73" s="30"/>
      <c r="AE73" s="30"/>
      <c r="AF73" s="28">
        <f t="shared" si="103"/>
        <v>0</v>
      </c>
      <c r="AG73" s="30"/>
      <c r="AH73" s="30"/>
      <c r="AI73" s="30"/>
      <c r="AJ73" s="30"/>
      <c r="AK73" s="30"/>
      <c r="AL73" s="28">
        <f t="shared" si="104"/>
        <v>0</v>
      </c>
      <c r="AM73" s="30"/>
      <c r="AN73" s="30"/>
      <c r="AO73" s="30"/>
      <c r="AP73" s="30"/>
      <c r="AQ73" s="30"/>
      <c r="AR73" s="28">
        <f t="shared" si="105"/>
        <v>0</v>
      </c>
      <c r="AS73" s="30"/>
      <c r="AT73" s="30"/>
      <c r="AU73" s="30"/>
      <c r="AV73" s="30"/>
      <c r="AW73" s="30"/>
      <c r="AX73" s="28">
        <f t="shared" si="106"/>
        <v>0</v>
      </c>
      <c r="AY73" s="30"/>
      <c r="AZ73" s="30"/>
      <c r="BA73" s="30"/>
      <c r="BB73" s="30"/>
      <c r="BC73" s="30"/>
      <c r="BD73" s="28">
        <f t="shared" si="107"/>
        <v>0</v>
      </c>
      <c r="BE73" s="30"/>
      <c r="BF73" s="30"/>
      <c r="BG73" s="30"/>
      <c r="BH73" s="30"/>
      <c r="BI73" s="30"/>
      <c r="BJ73" s="28">
        <f t="shared" si="108"/>
        <v>0</v>
      </c>
      <c r="BK73" s="30"/>
      <c r="BL73" s="30"/>
      <c r="BM73" s="30"/>
      <c r="BN73" s="30"/>
      <c r="BO73" s="30"/>
      <c r="BP73" s="28">
        <f t="shared" si="109"/>
        <v>0</v>
      </c>
      <c r="BQ73" s="30"/>
      <c r="BR73" s="30"/>
      <c r="BS73" s="30"/>
      <c r="BT73" s="30"/>
      <c r="BU73" s="30"/>
      <c r="BV73" s="28">
        <f t="shared" si="110"/>
        <v>0</v>
      </c>
    </row>
    <row r="74" spans="1:77" ht="25.5" hidden="1" customHeight="1" thickBot="1">
      <c r="A74" s="30"/>
      <c r="B74" s="31"/>
      <c r="C74" s="26"/>
      <c r="D74" s="40"/>
      <c r="E74" s="40"/>
      <c r="F74" s="40"/>
      <c r="G74" s="28">
        <f t="shared" si="96"/>
        <v>0</v>
      </c>
      <c r="H74" s="28">
        <f t="shared" si="97"/>
        <v>0</v>
      </c>
      <c r="I74" s="29">
        <f t="shared" si="98"/>
        <v>0</v>
      </c>
      <c r="J74" s="29">
        <f t="shared" si="99"/>
        <v>0</v>
      </c>
      <c r="K74" s="29">
        <f t="shared" si="99"/>
        <v>0</v>
      </c>
      <c r="L74" s="29">
        <f t="shared" si="99"/>
        <v>0</v>
      </c>
      <c r="M74" s="29">
        <f t="shared" si="99"/>
        <v>0</v>
      </c>
      <c r="N74" s="29">
        <f t="shared" si="100"/>
        <v>0</v>
      </c>
      <c r="O74" s="41"/>
      <c r="P74" s="41"/>
      <c r="Q74" s="41"/>
      <c r="R74" s="41"/>
      <c r="S74" s="41"/>
      <c r="T74" s="42"/>
      <c r="U74" s="41"/>
      <c r="V74" s="41"/>
      <c r="W74" s="41"/>
      <c r="X74" s="41"/>
      <c r="Y74" s="41"/>
      <c r="Z74" s="42"/>
      <c r="AA74" s="41"/>
      <c r="AB74" s="41"/>
      <c r="AC74" s="41"/>
      <c r="AD74" s="41"/>
      <c r="AE74" s="41"/>
      <c r="AF74" s="42"/>
      <c r="AG74" s="41"/>
      <c r="AH74" s="41"/>
      <c r="AI74" s="41"/>
      <c r="AJ74" s="41"/>
      <c r="AK74" s="41"/>
      <c r="AL74" s="42"/>
      <c r="AM74" s="41"/>
      <c r="AN74" s="41"/>
      <c r="AO74" s="41"/>
      <c r="AP74" s="41"/>
      <c r="AQ74" s="41"/>
      <c r="AR74" s="42"/>
      <c r="AS74" s="41"/>
      <c r="AT74" s="41"/>
      <c r="AU74" s="41"/>
      <c r="AV74" s="41"/>
      <c r="AW74" s="41"/>
      <c r="AX74" s="42"/>
      <c r="AY74" s="41"/>
      <c r="AZ74" s="41"/>
      <c r="BA74" s="41"/>
      <c r="BB74" s="41"/>
      <c r="BC74" s="41"/>
      <c r="BD74" s="42"/>
      <c r="BE74" s="41"/>
      <c r="BF74" s="41"/>
      <c r="BG74" s="41"/>
      <c r="BH74" s="41"/>
      <c r="BI74" s="41"/>
      <c r="BJ74" s="42"/>
      <c r="BK74" s="41"/>
      <c r="BL74" s="41"/>
      <c r="BM74" s="41"/>
      <c r="BN74" s="41"/>
      <c r="BO74" s="41"/>
      <c r="BP74" s="42"/>
      <c r="BQ74" s="41"/>
      <c r="BR74" s="41"/>
      <c r="BS74" s="41"/>
      <c r="BT74" s="41"/>
      <c r="BU74" s="41"/>
      <c r="BV74" s="42"/>
    </row>
    <row r="75" spans="1:77" ht="25.5" hidden="1" customHeight="1" thickBot="1">
      <c r="A75" s="43"/>
      <c r="B75" s="44"/>
      <c r="C75" s="45"/>
      <c r="D75" s="40"/>
      <c r="E75" s="40"/>
      <c r="F75" s="40"/>
      <c r="G75" s="28">
        <f>T75+Z75+AF75+AL75+AR75+AX75+BD75+BJ75+BP75+BV75</f>
        <v>0</v>
      </c>
      <c r="H75" s="28">
        <f t="shared" si="97"/>
        <v>0</v>
      </c>
      <c r="I75" s="29">
        <f t="shared" si="98"/>
        <v>0</v>
      </c>
      <c r="J75" s="29">
        <f t="shared" si="99"/>
        <v>0</v>
      </c>
      <c r="K75" s="29">
        <f t="shared" si="99"/>
        <v>0</v>
      </c>
      <c r="L75" s="29">
        <f t="shared" si="99"/>
        <v>0</v>
      </c>
      <c r="M75" s="29">
        <f t="shared" si="99"/>
        <v>0</v>
      </c>
      <c r="N75" s="29">
        <f t="shared" si="100"/>
        <v>0</v>
      </c>
      <c r="O75" s="41"/>
      <c r="P75" s="41"/>
      <c r="Q75" s="41"/>
      <c r="R75" s="41"/>
      <c r="S75" s="41"/>
      <c r="T75" s="42"/>
      <c r="U75" s="41"/>
      <c r="V75" s="41"/>
      <c r="W75" s="41"/>
      <c r="X75" s="41"/>
      <c r="Y75" s="41"/>
      <c r="Z75" s="42"/>
      <c r="AA75" s="41"/>
      <c r="AB75" s="41"/>
      <c r="AC75" s="41"/>
      <c r="AD75" s="41"/>
      <c r="AE75" s="41"/>
      <c r="AF75" s="42"/>
      <c r="AG75" s="41"/>
      <c r="AH75" s="41"/>
      <c r="AI75" s="41"/>
      <c r="AJ75" s="41"/>
      <c r="AK75" s="41"/>
      <c r="AL75" s="42"/>
      <c r="AM75" s="41"/>
      <c r="AN75" s="41"/>
      <c r="AO75" s="41"/>
      <c r="AP75" s="41"/>
      <c r="AQ75" s="41"/>
      <c r="AR75" s="42"/>
      <c r="AS75" s="41"/>
      <c r="AT75" s="41"/>
      <c r="AU75" s="41"/>
      <c r="AV75" s="41"/>
      <c r="AW75" s="41"/>
      <c r="AX75" s="42"/>
      <c r="AY75" s="41"/>
      <c r="AZ75" s="41"/>
      <c r="BA75" s="41"/>
      <c r="BB75" s="41"/>
      <c r="BC75" s="41"/>
      <c r="BD75" s="42"/>
      <c r="BE75" s="41"/>
      <c r="BF75" s="41"/>
      <c r="BG75" s="41"/>
      <c r="BH75" s="41"/>
      <c r="BI75" s="41"/>
      <c r="BJ75" s="42"/>
      <c r="BK75" s="41"/>
      <c r="BL75" s="41"/>
      <c r="BM75" s="41"/>
      <c r="BN75" s="41"/>
      <c r="BO75" s="41"/>
      <c r="BP75" s="42"/>
      <c r="BQ75" s="41"/>
      <c r="BR75" s="41"/>
      <c r="BS75" s="41"/>
      <c r="BT75" s="41"/>
      <c r="BU75" s="41"/>
      <c r="BV75" s="42"/>
    </row>
    <row r="76" spans="1:77" ht="24.75" customHeight="1" thickBot="1">
      <c r="A76" s="46"/>
      <c r="B76" s="216" t="s">
        <v>98</v>
      </c>
      <c r="C76" s="47"/>
      <c r="D76" s="48" t="s">
        <v>180</v>
      </c>
      <c r="E76" s="49"/>
      <c r="F76" s="49"/>
      <c r="G76" s="28">
        <f>T76+Z76+AF76+AL76+AR76+AX76+BD76+BJ76+BP76+BV76</f>
        <v>0</v>
      </c>
      <c r="H76" s="28">
        <f t="shared" si="97"/>
        <v>328</v>
      </c>
      <c r="I76" s="29">
        <f t="shared" ref="I76" si="115">SUM(J76:M76)</f>
        <v>60</v>
      </c>
      <c r="J76" s="29">
        <f t="shared" ref="J76:M76" si="116">O76+U76+AA76+AG76+AM76+AS76+AY76+BE76+BK76+BQ76</f>
        <v>0</v>
      </c>
      <c r="K76" s="29">
        <f t="shared" si="116"/>
        <v>60</v>
      </c>
      <c r="L76" s="29">
        <f t="shared" si="116"/>
        <v>0</v>
      </c>
      <c r="M76" s="29">
        <f t="shared" si="116"/>
        <v>0</v>
      </c>
      <c r="N76" s="29">
        <f t="shared" si="100"/>
        <v>268</v>
      </c>
      <c r="O76" s="50"/>
      <c r="P76" s="50">
        <v>10</v>
      </c>
      <c r="Q76" s="50"/>
      <c r="R76" s="50"/>
      <c r="S76" s="50">
        <v>44</v>
      </c>
      <c r="T76" s="51"/>
      <c r="U76" s="50"/>
      <c r="V76" s="50">
        <v>10</v>
      </c>
      <c r="W76" s="50"/>
      <c r="X76" s="50"/>
      <c r="Y76" s="50">
        <v>44</v>
      </c>
      <c r="Z76" s="51"/>
      <c r="AA76" s="50"/>
      <c r="AB76" s="50">
        <v>10</v>
      </c>
      <c r="AC76" s="50"/>
      <c r="AD76" s="50"/>
      <c r="AE76" s="50">
        <v>44</v>
      </c>
      <c r="AF76" s="51"/>
      <c r="AG76" s="50"/>
      <c r="AH76" s="50">
        <v>10</v>
      </c>
      <c r="AI76" s="50"/>
      <c r="AJ76" s="50"/>
      <c r="AK76" s="50">
        <v>44</v>
      </c>
      <c r="AL76" s="51"/>
      <c r="AM76" s="50"/>
      <c r="AN76" s="50">
        <v>10</v>
      </c>
      <c r="AO76" s="50"/>
      <c r="AP76" s="50"/>
      <c r="AQ76" s="50">
        <v>44</v>
      </c>
      <c r="AR76" s="51"/>
      <c r="AS76" s="50"/>
      <c r="AT76" s="50">
        <v>10</v>
      </c>
      <c r="AU76" s="50"/>
      <c r="AV76" s="50"/>
      <c r="AW76" s="50">
        <v>48</v>
      </c>
      <c r="AX76" s="51"/>
      <c r="AY76" s="50"/>
      <c r="AZ76" s="50"/>
      <c r="BA76" s="50"/>
      <c r="BB76" s="50"/>
      <c r="BC76" s="50"/>
      <c r="BD76" s="51"/>
      <c r="BE76" s="50"/>
      <c r="BF76" s="50"/>
      <c r="BG76" s="50"/>
      <c r="BH76" s="50"/>
      <c r="BI76" s="50"/>
      <c r="BJ76" s="51"/>
      <c r="BK76" s="50"/>
      <c r="BL76" s="50"/>
      <c r="BM76" s="50"/>
      <c r="BN76" s="50"/>
      <c r="BO76" s="50"/>
      <c r="BP76" s="51"/>
      <c r="BQ76" s="50"/>
      <c r="BR76" s="50"/>
      <c r="BS76" s="50"/>
      <c r="BT76" s="50"/>
      <c r="BU76" s="50"/>
      <c r="BV76" s="51"/>
    </row>
    <row r="77" spans="1:77" ht="11.25" customHeight="1" thickBot="1">
      <c r="A77" s="43"/>
      <c r="B77" s="44"/>
      <c r="C77" s="52"/>
      <c r="D77" s="53"/>
      <c r="E77" s="53"/>
      <c r="F77" s="53"/>
      <c r="G77" s="54"/>
      <c r="H77" s="42"/>
      <c r="I77" s="55"/>
      <c r="J77" s="55"/>
      <c r="K77" s="55"/>
      <c r="L77" s="55"/>
      <c r="M77" s="55"/>
      <c r="N77" s="55"/>
      <c r="O77" s="43"/>
      <c r="P77" s="43"/>
      <c r="Q77" s="43"/>
      <c r="R77" s="43"/>
      <c r="S77" s="43"/>
      <c r="T77" s="54"/>
      <c r="U77" s="43"/>
      <c r="V77" s="43"/>
      <c r="W77" s="43"/>
      <c r="X77" s="43"/>
      <c r="Y77" s="43"/>
      <c r="Z77" s="54"/>
      <c r="AA77" s="43"/>
      <c r="AB77" s="43"/>
      <c r="AC77" s="43"/>
      <c r="AD77" s="43"/>
      <c r="AE77" s="43"/>
      <c r="AF77" s="54"/>
      <c r="AG77" s="43"/>
      <c r="AH77" s="43"/>
      <c r="AI77" s="43"/>
      <c r="AJ77" s="43"/>
      <c r="AK77" s="43"/>
      <c r="AL77" s="54"/>
      <c r="AM77" s="43"/>
      <c r="AN77" s="43"/>
      <c r="AO77" s="43"/>
      <c r="AP77" s="43"/>
      <c r="AQ77" s="43"/>
      <c r="AR77" s="54"/>
      <c r="AS77" s="43"/>
      <c r="AT77" s="43"/>
      <c r="AU77" s="43"/>
      <c r="AV77" s="43"/>
      <c r="AW77" s="43"/>
      <c r="AX77" s="54"/>
      <c r="AY77" s="43"/>
      <c r="AZ77" s="43"/>
      <c r="BA77" s="43"/>
      <c r="BB77" s="43"/>
      <c r="BC77" s="43"/>
      <c r="BD77" s="54"/>
      <c r="BE77" s="43"/>
      <c r="BF77" s="43"/>
      <c r="BG77" s="43"/>
      <c r="BH77" s="43"/>
      <c r="BI77" s="43"/>
      <c r="BJ77" s="54"/>
      <c r="BK77" s="43"/>
      <c r="BL77" s="43"/>
      <c r="BM77" s="43"/>
      <c r="BN77" s="43"/>
      <c r="BO77" s="43"/>
      <c r="BP77" s="54"/>
      <c r="BQ77" s="43"/>
      <c r="BR77" s="43"/>
      <c r="BS77" s="43"/>
      <c r="BT77" s="43"/>
      <c r="BU77" s="43"/>
      <c r="BV77" s="54"/>
    </row>
    <row r="78" spans="1:77" ht="21" customHeight="1" thickBot="1">
      <c r="A78" s="14" t="s">
        <v>99</v>
      </c>
      <c r="B78" s="39" t="s">
        <v>100</v>
      </c>
      <c r="C78" s="13"/>
      <c r="D78" s="14"/>
      <c r="E78" s="14"/>
      <c r="F78" s="14"/>
      <c r="G78" s="15">
        <f t="shared" ref="G78:BR78" si="117">G82+G87+G92+G97+G101+G106+G111+G116+G121+G126+G130</f>
        <v>22</v>
      </c>
      <c r="H78" s="51">
        <f t="shared" si="117"/>
        <v>792</v>
      </c>
      <c r="I78" s="11">
        <f t="shared" si="117"/>
        <v>175</v>
      </c>
      <c r="J78" s="11">
        <f t="shared" si="117"/>
        <v>60</v>
      </c>
      <c r="K78" s="11">
        <f t="shared" si="117"/>
        <v>0</v>
      </c>
      <c r="L78" s="11">
        <f t="shared" si="117"/>
        <v>88</v>
      </c>
      <c r="M78" s="11">
        <f t="shared" si="117"/>
        <v>27</v>
      </c>
      <c r="N78" s="11">
        <f t="shared" si="117"/>
        <v>617</v>
      </c>
      <c r="O78" s="11">
        <f t="shared" si="117"/>
        <v>10</v>
      </c>
      <c r="P78" s="11">
        <f t="shared" si="117"/>
        <v>0</v>
      </c>
      <c r="Q78" s="11">
        <f t="shared" si="117"/>
        <v>12</v>
      </c>
      <c r="R78" s="11">
        <f t="shared" si="117"/>
        <v>0</v>
      </c>
      <c r="S78" s="11">
        <f t="shared" si="117"/>
        <v>194</v>
      </c>
      <c r="T78" s="11">
        <f t="shared" si="117"/>
        <v>6</v>
      </c>
      <c r="U78" s="11">
        <f t="shared" si="117"/>
        <v>0</v>
      </c>
      <c r="V78" s="11">
        <f t="shared" si="117"/>
        <v>0</v>
      </c>
      <c r="W78" s="11">
        <f t="shared" si="117"/>
        <v>0</v>
      </c>
      <c r="X78" s="11">
        <f t="shared" si="117"/>
        <v>0</v>
      </c>
      <c r="Y78" s="11">
        <f t="shared" si="117"/>
        <v>0</v>
      </c>
      <c r="Z78" s="11">
        <f t="shared" si="117"/>
        <v>0</v>
      </c>
      <c r="AA78" s="11">
        <f t="shared" si="117"/>
        <v>0</v>
      </c>
      <c r="AB78" s="11">
        <f t="shared" si="117"/>
        <v>0</v>
      </c>
      <c r="AC78" s="11">
        <f t="shared" si="117"/>
        <v>0</v>
      </c>
      <c r="AD78" s="11">
        <f t="shared" si="117"/>
        <v>0</v>
      </c>
      <c r="AE78" s="11">
        <f t="shared" si="117"/>
        <v>0</v>
      </c>
      <c r="AF78" s="11">
        <f t="shared" si="117"/>
        <v>0</v>
      </c>
      <c r="AG78" s="11">
        <f t="shared" si="117"/>
        <v>12</v>
      </c>
      <c r="AH78" s="11">
        <f t="shared" si="117"/>
        <v>0</v>
      </c>
      <c r="AI78" s="11">
        <f t="shared" si="117"/>
        <v>18</v>
      </c>
      <c r="AJ78" s="11">
        <f t="shared" si="117"/>
        <v>0</v>
      </c>
      <c r="AK78" s="11">
        <f t="shared" si="117"/>
        <v>78</v>
      </c>
      <c r="AL78" s="11">
        <f t="shared" si="117"/>
        <v>3</v>
      </c>
      <c r="AM78" s="11">
        <f t="shared" si="117"/>
        <v>18</v>
      </c>
      <c r="AN78" s="11">
        <f t="shared" si="117"/>
        <v>0</v>
      </c>
      <c r="AO78" s="11">
        <f t="shared" si="117"/>
        <v>24</v>
      </c>
      <c r="AP78" s="11">
        <f t="shared" si="117"/>
        <v>27</v>
      </c>
      <c r="AQ78" s="11">
        <f t="shared" si="117"/>
        <v>111</v>
      </c>
      <c r="AR78" s="11">
        <f t="shared" si="117"/>
        <v>5</v>
      </c>
      <c r="AS78" s="11">
        <f t="shared" si="117"/>
        <v>6</v>
      </c>
      <c r="AT78" s="11">
        <f t="shared" si="117"/>
        <v>0</v>
      </c>
      <c r="AU78" s="11">
        <f t="shared" si="117"/>
        <v>6</v>
      </c>
      <c r="AV78" s="11">
        <f t="shared" si="117"/>
        <v>0</v>
      </c>
      <c r="AW78" s="11">
        <f t="shared" si="117"/>
        <v>60</v>
      </c>
      <c r="AX78" s="11">
        <f t="shared" si="117"/>
        <v>2</v>
      </c>
      <c r="AY78" s="11">
        <f t="shared" si="117"/>
        <v>6</v>
      </c>
      <c r="AZ78" s="11">
        <f t="shared" si="117"/>
        <v>0</v>
      </c>
      <c r="BA78" s="11">
        <f t="shared" si="117"/>
        <v>10</v>
      </c>
      <c r="BB78" s="11">
        <f t="shared" si="117"/>
        <v>0</v>
      </c>
      <c r="BC78" s="11">
        <f t="shared" si="117"/>
        <v>92</v>
      </c>
      <c r="BD78" s="11">
        <f t="shared" si="117"/>
        <v>3</v>
      </c>
      <c r="BE78" s="11">
        <f t="shared" si="117"/>
        <v>8</v>
      </c>
      <c r="BF78" s="11">
        <f t="shared" si="117"/>
        <v>0</v>
      </c>
      <c r="BG78" s="11">
        <f t="shared" si="117"/>
        <v>18</v>
      </c>
      <c r="BH78" s="11">
        <f t="shared" si="117"/>
        <v>0</v>
      </c>
      <c r="BI78" s="11">
        <f t="shared" si="117"/>
        <v>82</v>
      </c>
      <c r="BJ78" s="11">
        <f t="shared" si="117"/>
        <v>3</v>
      </c>
      <c r="BK78" s="11">
        <f t="shared" si="117"/>
        <v>0</v>
      </c>
      <c r="BL78" s="11">
        <f t="shared" si="117"/>
        <v>0</v>
      </c>
      <c r="BM78" s="11">
        <f t="shared" si="117"/>
        <v>0</v>
      </c>
      <c r="BN78" s="11">
        <f t="shared" si="117"/>
        <v>0</v>
      </c>
      <c r="BO78" s="11">
        <f t="shared" si="117"/>
        <v>0</v>
      </c>
      <c r="BP78" s="11">
        <f t="shared" si="117"/>
        <v>0</v>
      </c>
      <c r="BQ78" s="11">
        <f t="shared" si="117"/>
        <v>0</v>
      </c>
      <c r="BR78" s="11">
        <f t="shared" si="117"/>
        <v>0</v>
      </c>
      <c r="BS78" s="11">
        <f t="shared" ref="BS78:BV78" si="118">BS82+BS87+BS92+BS97+BS101+BS106+BS111+BS116+BS121+BS126+BS130</f>
        <v>0</v>
      </c>
      <c r="BT78" s="11">
        <f t="shared" si="118"/>
        <v>0</v>
      </c>
      <c r="BU78" s="11">
        <f t="shared" si="118"/>
        <v>0</v>
      </c>
      <c r="BV78" s="11">
        <f t="shared" si="118"/>
        <v>0</v>
      </c>
      <c r="BW78" s="36"/>
      <c r="BX78" s="37" t="b">
        <f>IF(G78=SUM(T78,Z78,AF78,AL78,AR78,AX78,BD78,BJ78,BP78,BV78),TRUE)</f>
        <v>1</v>
      </c>
      <c r="BY78" s="36"/>
    </row>
    <row r="79" spans="1:77" ht="11.25" customHeight="1">
      <c r="A79" s="4"/>
      <c r="B79" s="20"/>
      <c r="C79" s="4"/>
      <c r="D79" s="4"/>
      <c r="E79" s="4"/>
      <c r="F79" s="4"/>
      <c r="G79" s="21"/>
      <c r="H79" s="21"/>
      <c r="I79" s="21"/>
      <c r="J79" s="21"/>
      <c r="K79" s="21"/>
      <c r="L79" s="21"/>
      <c r="M79" s="21"/>
      <c r="N79" s="21"/>
      <c r="O79" s="22"/>
      <c r="P79" s="22"/>
      <c r="Q79" s="22"/>
      <c r="R79" s="22"/>
      <c r="S79" s="22"/>
      <c r="T79" s="21"/>
      <c r="U79" s="22"/>
      <c r="V79" s="22"/>
      <c r="W79" s="22"/>
      <c r="X79" s="22"/>
      <c r="Y79" s="22"/>
      <c r="Z79" s="21"/>
      <c r="AA79" s="22"/>
      <c r="AB79" s="22"/>
      <c r="AC79" s="22"/>
      <c r="AD79" s="22"/>
      <c r="AE79" s="22"/>
      <c r="AF79" s="21"/>
      <c r="AG79" s="22"/>
      <c r="AH79" s="22"/>
      <c r="AI79" s="22"/>
      <c r="AJ79" s="22"/>
      <c r="AK79" s="22"/>
      <c r="AL79" s="21"/>
      <c r="AM79" s="22"/>
      <c r="AN79" s="22"/>
      <c r="AO79" s="22"/>
      <c r="AP79" s="22"/>
      <c r="AQ79" s="22"/>
      <c r="AR79" s="21"/>
      <c r="AS79" s="22"/>
      <c r="AT79" s="22"/>
      <c r="AU79" s="22"/>
      <c r="AV79" s="22"/>
      <c r="AW79" s="22"/>
      <c r="AX79" s="21"/>
      <c r="AY79" s="22"/>
      <c r="AZ79" s="22"/>
      <c r="BA79" s="22"/>
      <c r="BB79" s="22"/>
      <c r="BC79" s="22"/>
      <c r="BD79" s="21"/>
      <c r="BE79" s="22"/>
      <c r="BF79" s="22"/>
      <c r="BG79" s="22"/>
      <c r="BH79" s="22"/>
      <c r="BI79" s="22"/>
      <c r="BJ79" s="21"/>
      <c r="BK79" s="22"/>
      <c r="BL79" s="22"/>
      <c r="BM79" s="22"/>
      <c r="BN79" s="22"/>
      <c r="BO79" s="22"/>
      <c r="BP79" s="21"/>
      <c r="BQ79" s="22"/>
      <c r="BR79" s="22"/>
      <c r="BS79" s="22"/>
      <c r="BT79" s="22"/>
      <c r="BU79" s="22"/>
      <c r="BV79" s="21"/>
    </row>
    <row r="80" spans="1:77" ht="12" customHeight="1" thickBot="1">
      <c r="A80" s="4"/>
      <c r="B80" s="20"/>
      <c r="C80" s="4"/>
      <c r="D80" s="4"/>
      <c r="E80" s="4"/>
      <c r="F80" s="4"/>
      <c r="G80" s="21"/>
      <c r="H80" s="21"/>
      <c r="I80" s="21"/>
      <c r="J80" s="21"/>
      <c r="K80" s="21"/>
      <c r="L80" s="21"/>
      <c r="M80" s="21"/>
      <c r="N80" s="21"/>
      <c r="O80" s="22"/>
      <c r="P80" s="22"/>
      <c r="Q80" s="22"/>
      <c r="R80" s="22"/>
      <c r="S80" s="22"/>
      <c r="T80" s="21"/>
      <c r="U80" s="22"/>
      <c r="V80" s="22"/>
      <c r="W80" s="22"/>
      <c r="X80" s="22"/>
      <c r="Y80" s="22"/>
      <c r="Z80" s="21"/>
      <c r="AA80" s="22"/>
      <c r="AB80" s="22"/>
      <c r="AC80" s="22"/>
      <c r="AD80" s="22"/>
      <c r="AE80" s="22"/>
      <c r="AF80" s="21"/>
      <c r="AG80" s="22"/>
      <c r="AH80" s="22"/>
      <c r="AI80" s="22"/>
      <c r="AJ80" s="22"/>
      <c r="AK80" s="22"/>
      <c r="AL80" s="21"/>
      <c r="AM80" s="22"/>
      <c r="AN80" s="22"/>
      <c r="AO80" s="22"/>
      <c r="AP80" s="22"/>
      <c r="AQ80" s="22"/>
      <c r="AR80" s="21"/>
      <c r="AS80" s="22"/>
      <c r="AT80" s="22"/>
      <c r="AU80" s="22"/>
      <c r="AV80" s="22"/>
      <c r="AW80" s="22"/>
      <c r="AX80" s="21"/>
      <c r="AY80" s="22"/>
      <c r="AZ80" s="22"/>
      <c r="BA80" s="22"/>
      <c r="BB80" s="22"/>
      <c r="BC80" s="22"/>
      <c r="BD80" s="21"/>
      <c r="BE80" s="22"/>
      <c r="BF80" s="22"/>
      <c r="BG80" s="22"/>
      <c r="BH80" s="22"/>
      <c r="BI80" s="22"/>
      <c r="BJ80" s="21"/>
      <c r="BK80" s="22"/>
      <c r="BL80" s="22"/>
      <c r="BM80" s="22"/>
      <c r="BN80" s="22"/>
      <c r="BO80" s="22"/>
      <c r="BP80" s="21"/>
      <c r="BQ80" s="22"/>
      <c r="BR80" s="22"/>
      <c r="BS80" s="22"/>
      <c r="BT80" s="22"/>
      <c r="BU80" s="22"/>
      <c r="BV80" s="21"/>
    </row>
    <row r="81" spans="1:74" ht="10.5" customHeight="1" thickBot="1">
      <c r="A81" s="56" t="s">
        <v>101</v>
      </c>
      <c r="B81" s="57"/>
      <c r="C81" s="58"/>
      <c r="D81" s="58"/>
      <c r="E81" s="58"/>
      <c r="F81" s="58"/>
      <c r="G81" s="59"/>
      <c r="H81" s="59"/>
      <c r="I81" s="59"/>
      <c r="J81" s="59"/>
      <c r="K81" s="59"/>
      <c r="L81" s="59"/>
      <c r="M81" s="59"/>
      <c r="N81" s="59"/>
      <c r="O81" s="60"/>
      <c r="P81" s="60"/>
      <c r="Q81" s="60"/>
      <c r="R81" s="60"/>
      <c r="S81" s="60"/>
      <c r="T81" s="59"/>
      <c r="U81" s="60"/>
      <c r="V81" s="60"/>
      <c r="W81" s="60"/>
      <c r="X81" s="60"/>
      <c r="Y81" s="60"/>
      <c r="Z81" s="59"/>
      <c r="AA81" s="60"/>
      <c r="AB81" s="60"/>
      <c r="AC81" s="60"/>
      <c r="AD81" s="60"/>
      <c r="AE81" s="60"/>
      <c r="AF81" s="59"/>
      <c r="AG81" s="60"/>
      <c r="AH81" s="60"/>
      <c r="AI81" s="60"/>
      <c r="AJ81" s="60"/>
      <c r="AK81" s="60"/>
      <c r="AL81" s="59"/>
      <c r="AM81" s="60"/>
      <c r="AN81" s="60"/>
      <c r="AO81" s="60"/>
      <c r="AP81" s="60"/>
      <c r="AQ81" s="60"/>
      <c r="AR81" s="59"/>
      <c r="AS81" s="60"/>
      <c r="AT81" s="60"/>
      <c r="AU81" s="60"/>
      <c r="AV81" s="60"/>
      <c r="AW81" s="60"/>
      <c r="AX81" s="59"/>
      <c r="AY81" s="60"/>
      <c r="AZ81" s="60"/>
      <c r="BA81" s="60"/>
      <c r="BB81" s="60"/>
      <c r="BC81" s="60"/>
      <c r="BD81" s="59"/>
      <c r="BE81" s="60"/>
      <c r="BF81" s="60"/>
      <c r="BG81" s="60"/>
      <c r="BH81" s="60"/>
      <c r="BI81" s="60"/>
      <c r="BJ81" s="59"/>
      <c r="BK81" s="60"/>
      <c r="BL81" s="60"/>
      <c r="BM81" s="60"/>
      <c r="BN81" s="60"/>
      <c r="BO81" s="60"/>
      <c r="BP81" s="59"/>
      <c r="BQ81" s="60"/>
      <c r="BR81" s="60"/>
      <c r="BS81" s="60"/>
      <c r="BT81" s="60"/>
      <c r="BU81" s="60"/>
      <c r="BV81" s="59"/>
    </row>
    <row r="82" spans="1:74" ht="21" customHeight="1">
      <c r="A82" s="50" t="s">
        <v>102</v>
      </c>
      <c r="B82" s="25" t="s">
        <v>216</v>
      </c>
      <c r="C82" s="47"/>
      <c r="D82" s="49">
        <v>5</v>
      </c>
      <c r="E82" s="49"/>
      <c r="F82" s="49"/>
      <c r="G82" s="28">
        <f>T82+Z82+AF82+AL82+AR82+AX82+BD82+BJ82+BP82+BV82</f>
        <v>2</v>
      </c>
      <c r="H82" s="28">
        <f t="shared" ref="H82" si="119">N82+I82</f>
        <v>72</v>
      </c>
      <c r="I82" s="29">
        <f t="shared" ref="I82" si="120">SUM(J82:M82)</f>
        <v>24</v>
      </c>
      <c r="J82" s="29">
        <f t="shared" ref="J82:M82" si="121">O82+U82+AA82+AG82+AM82+AS82+AY82+BE82+BK82+BQ82</f>
        <v>10</v>
      </c>
      <c r="K82" s="29">
        <f t="shared" si="121"/>
        <v>0</v>
      </c>
      <c r="L82" s="29">
        <f t="shared" si="121"/>
        <v>14</v>
      </c>
      <c r="M82" s="29">
        <f t="shared" si="121"/>
        <v>0</v>
      </c>
      <c r="N82" s="29">
        <f t="shared" ref="N82" si="122">S82+Y82+AE82+AK82+AQ82+AW82+BC82+BI82++BO82+BU82</f>
        <v>48</v>
      </c>
      <c r="O82" s="50"/>
      <c r="P82" s="50"/>
      <c r="Q82" s="50"/>
      <c r="R82" s="50"/>
      <c r="S82" s="50"/>
      <c r="T82" s="51">
        <f>SUM(O82:S82)/36</f>
        <v>0</v>
      </c>
      <c r="U82" s="50"/>
      <c r="V82" s="50"/>
      <c r="W82" s="50"/>
      <c r="X82" s="50"/>
      <c r="Y82" s="50"/>
      <c r="Z82" s="51">
        <f>SUM(U82:Y82)/36</f>
        <v>0</v>
      </c>
      <c r="AA82" s="50"/>
      <c r="AB82" s="50"/>
      <c r="AC82" s="50"/>
      <c r="AD82" s="50"/>
      <c r="AE82" s="50"/>
      <c r="AF82" s="51">
        <f>SUM(AA82:AE82)/36</f>
        <v>0</v>
      </c>
      <c r="AG82" s="50"/>
      <c r="AH82" s="50"/>
      <c r="AI82" s="50"/>
      <c r="AJ82" s="50"/>
      <c r="AK82" s="50"/>
      <c r="AL82" s="51">
        <f>SUM(AG82:AK82)/36</f>
        <v>0</v>
      </c>
      <c r="AM82" s="50">
        <v>10</v>
      </c>
      <c r="AN82" s="50"/>
      <c r="AO82" s="50">
        <v>14</v>
      </c>
      <c r="AP82" s="50"/>
      <c r="AQ82" s="50">
        <v>48</v>
      </c>
      <c r="AR82" s="51">
        <f>SUM(AM82:AQ82)/36</f>
        <v>2</v>
      </c>
      <c r="AS82" s="50"/>
      <c r="AT82" s="50"/>
      <c r="AU82" s="50"/>
      <c r="AV82" s="50"/>
      <c r="AW82" s="50"/>
      <c r="AX82" s="51">
        <f>SUM(AS82:AW82)/36</f>
        <v>0</v>
      </c>
      <c r="AY82" s="50"/>
      <c r="AZ82" s="50"/>
      <c r="BA82" s="50"/>
      <c r="BB82" s="50"/>
      <c r="BC82" s="50"/>
      <c r="BD82" s="51">
        <f>SUM(AY82:BC82)/36</f>
        <v>0</v>
      </c>
      <c r="BE82" s="50"/>
      <c r="BF82" s="50"/>
      <c r="BG82" s="50"/>
      <c r="BH82" s="50"/>
      <c r="BI82" s="50"/>
      <c r="BJ82" s="51">
        <f>SUM(BE82:BI82)/36</f>
        <v>0</v>
      </c>
      <c r="BK82" s="50"/>
      <c r="BL82" s="50"/>
      <c r="BM82" s="50"/>
      <c r="BN82" s="50"/>
      <c r="BO82" s="50"/>
      <c r="BP82" s="51">
        <f>SUM(BK82:BO82)/36</f>
        <v>0</v>
      </c>
      <c r="BQ82" s="50"/>
      <c r="BR82" s="50"/>
      <c r="BS82" s="50"/>
      <c r="BT82" s="50"/>
      <c r="BU82" s="50"/>
      <c r="BV82" s="51">
        <f>SUM(BQ82:BU82)/36</f>
        <v>0</v>
      </c>
    </row>
    <row r="83" spans="1:74" ht="21" customHeight="1">
      <c r="A83" s="30" t="s">
        <v>103</v>
      </c>
      <c r="B83" s="31" t="s">
        <v>217</v>
      </c>
      <c r="C83" s="26">
        <f t="shared" ref="C83:BV83" si="123">C82</f>
        <v>0</v>
      </c>
      <c r="D83" s="27">
        <f t="shared" si="123"/>
        <v>5</v>
      </c>
      <c r="E83" s="27">
        <f t="shared" si="123"/>
        <v>0</v>
      </c>
      <c r="F83" s="27">
        <f t="shared" si="123"/>
        <v>0</v>
      </c>
      <c r="G83" s="28">
        <f t="shared" si="123"/>
        <v>2</v>
      </c>
      <c r="H83" s="28">
        <f t="shared" si="123"/>
        <v>72</v>
      </c>
      <c r="I83" s="29">
        <f t="shared" si="123"/>
        <v>24</v>
      </c>
      <c r="J83" s="29">
        <f t="shared" si="123"/>
        <v>10</v>
      </c>
      <c r="K83" s="29">
        <f t="shared" si="123"/>
        <v>0</v>
      </c>
      <c r="L83" s="29">
        <f t="shared" si="123"/>
        <v>14</v>
      </c>
      <c r="M83" s="29">
        <f t="shared" si="123"/>
        <v>0</v>
      </c>
      <c r="N83" s="29">
        <f t="shared" si="123"/>
        <v>48</v>
      </c>
      <c r="O83" s="30">
        <f t="shared" si="123"/>
        <v>0</v>
      </c>
      <c r="P83" s="30">
        <f t="shared" si="123"/>
        <v>0</v>
      </c>
      <c r="Q83" s="30">
        <f t="shared" si="123"/>
        <v>0</v>
      </c>
      <c r="R83" s="30">
        <f t="shared" si="123"/>
        <v>0</v>
      </c>
      <c r="S83" s="30">
        <f t="shared" si="123"/>
        <v>0</v>
      </c>
      <c r="T83" s="28">
        <f t="shared" si="123"/>
        <v>0</v>
      </c>
      <c r="U83" s="61">
        <f t="shared" si="123"/>
        <v>0</v>
      </c>
      <c r="V83" s="61">
        <f t="shared" si="123"/>
        <v>0</v>
      </c>
      <c r="W83" s="61">
        <f t="shared" si="123"/>
        <v>0</v>
      </c>
      <c r="X83" s="61">
        <f t="shared" si="123"/>
        <v>0</v>
      </c>
      <c r="Y83" s="61">
        <f t="shared" si="123"/>
        <v>0</v>
      </c>
      <c r="Z83" s="28">
        <f t="shared" si="123"/>
        <v>0</v>
      </c>
      <c r="AA83" s="61">
        <f t="shared" si="123"/>
        <v>0</v>
      </c>
      <c r="AB83" s="61">
        <f t="shared" si="123"/>
        <v>0</v>
      </c>
      <c r="AC83" s="61">
        <f t="shared" si="123"/>
        <v>0</v>
      </c>
      <c r="AD83" s="61">
        <f t="shared" si="123"/>
        <v>0</v>
      </c>
      <c r="AE83" s="61">
        <f t="shared" si="123"/>
        <v>0</v>
      </c>
      <c r="AF83" s="28">
        <f t="shared" si="123"/>
        <v>0</v>
      </c>
      <c r="AG83" s="61">
        <f t="shared" si="123"/>
        <v>0</v>
      </c>
      <c r="AH83" s="61">
        <f t="shared" si="123"/>
        <v>0</v>
      </c>
      <c r="AI83" s="61">
        <f t="shared" si="123"/>
        <v>0</v>
      </c>
      <c r="AJ83" s="61">
        <f t="shared" si="123"/>
        <v>0</v>
      </c>
      <c r="AK83" s="61">
        <f t="shared" si="123"/>
        <v>0</v>
      </c>
      <c r="AL83" s="28">
        <f t="shared" si="123"/>
        <v>0</v>
      </c>
      <c r="AM83" s="61">
        <f t="shared" si="123"/>
        <v>10</v>
      </c>
      <c r="AN83" s="61">
        <f t="shared" si="123"/>
        <v>0</v>
      </c>
      <c r="AO83" s="61">
        <f t="shared" si="123"/>
        <v>14</v>
      </c>
      <c r="AP83" s="61">
        <f t="shared" si="123"/>
        <v>0</v>
      </c>
      <c r="AQ83" s="61">
        <f t="shared" si="123"/>
        <v>48</v>
      </c>
      <c r="AR83" s="28">
        <f t="shared" si="123"/>
        <v>2</v>
      </c>
      <c r="AS83" s="61">
        <f t="shared" si="123"/>
        <v>0</v>
      </c>
      <c r="AT83" s="61">
        <f t="shared" si="123"/>
        <v>0</v>
      </c>
      <c r="AU83" s="61">
        <f t="shared" si="123"/>
        <v>0</v>
      </c>
      <c r="AV83" s="61">
        <f t="shared" si="123"/>
        <v>0</v>
      </c>
      <c r="AW83" s="61">
        <f t="shared" si="123"/>
        <v>0</v>
      </c>
      <c r="AX83" s="28">
        <f t="shared" si="123"/>
        <v>0</v>
      </c>
      <c r="AY83" s="61">
        <f t="shared" si="123"/>
        <v>0</v>
      </c>
      <c r="AZ83" s="61">
        <f t="shared" si="123"/>
        <v>0</v>
      </c>
      <c r="BA83" s="61">
        <f t="shared" si="123"/>
        <v>0</v>
      </c>
      <c r="BB83" s="61">
        <f t="shared" si="123"/>
        <v>0</v>
      </c>
      <c r="BC83" s="61">
        <f t="shared" si="123"/>
        <v>0</v>
      </c>
      <c r="BD83" s="28">
        <f t="shared" si="123"/>
        <v>0</v>
      </c>
      <c r="BE83" s="61">
        <f t="shared" si="123"/>
        <v>0</v>
      </c>
      <c r="BF83" s="61">
        <f t="shared" si="123"/>
        <v>0</v>
      </c>
      <c r="BG83" s="61">
        <f t="shared" si="123"/>
        <v>0</v>
      </c>
      <c r="BH83" s="61">
        <f t="shared" si="123"/>
        <v>0</v>
      </c>
      <c r="BI83" s="61">
        <f t="shared" si="123"/>
        <v>0</v>
      </c>
      <c r="BJ83" s="28">
        <f t="shared" si="123"/>
        <v>0</v>
      </c>
      <c r="BK83" s="61">
        <f t="shared" si="123"/>
        <v>0</v>
      </c>
      <c r="BL83" s="61">
        <f t="shared" si="123"/>
        <v>0</v>
      </c>
      <c r="BM83" s="61">
        <f t="shared" si="123"/>
        <v>0</v>
      </c>
      <c r="BN83" s="61">
        <f t="shared" si="123"/>
        <v>0</v>
      </c>
      <c r="BO83" s="61">
        <f t="shared" si="123"/>
        <v>0</v>
      </c>
      <c r="BP83" s="28">
        <f t="shared" si="123"/>
        <v>0</v>
      </c>
      <c r="BQ83" s="61">
        <f t="shared" si="123"/>
        <v>0</v>
      </c>
      <c r="BR83" s="61">
        <f t="shared" si="123"/>
        <v>0</v>
      </c>
      <c r="BS83" s="61">
        <f t="shared" si="123"/>
        <v>0</v>
      </c>
      <c r="BT83" s="61">
        <f t="shared" si="123"/>
        <v>0</v>
      </c>
      <c r="BU83" s="61">
        <f t="shared" si="123"/>
        <v>0</v>
      </c>
      <c r="BV83" s="28">
        <f t="shared" si="123"/>
        <v>0</v>
      </c>
    </row>
    <row r="84" spans="1:74" ht="10.5" customHeight="1">
      <c r="A84" s="33" t="s">
        <v>76</v>
      </c>
      <c r="B84" s="62"/>
      <c r="C84" s="33"/>
      <c r="D84" s="33"/>
      <c r="E84" s="33"/>
      <c r="F84" s="33"/>
      <c r="G84" s="35"/>
      <c r="H84" s="35"/>
      <c r="I84" s="35"/>
      <c r="J84" s="35"/>
      <c r="K84" s="35"/>
      <c r="L84" s="35"/>
      <c r="M84" s="35"/>
      <c r="N84" s="35"/>
      <c r="O84" s="33"/>
      <c r="P84" s="33"/>
      <c r="Q84" s="33"/>
      <c r="R84" s="33"/>
      <c r="S84" s="33"/>
      <c r="T84" s="35"/>
      <c r="U84" s="33"/>
      <c r="V84" s="33"/>
      <c r="W84" s="33"/>
      <c r="X84" s="33"/>
      <c r="Y84" s="33"/>
      <c r="Z84" s="35"/>
      <c r="AA84" s="33"/>
      <c r="AB84" s="33"/>
      <c r="AC84" s="33"/>
      <c r="AD84" s="33"/>
      <c r="AE84" s="33"/>
      <c r="AF84" s="35"/>
      <c r="AG84" s="33"/>
      <c r="AH84" s="33"/>
      <c r="AI84" s="33"/>
      <c r="AJ84" s="33"/>
      <c r="AK84" s="33"/>
      <c r="AL84" s="35"/>
      <c r="AM84" s="33"/>
      <c r="AN84" s="33"/>
      <c r="AO84" s="33"/>
      <c r="AP84" s="33"/>
      <c r="AQ84" s="33"/>
      <c r="AR84" s="35"/>
      <c r="AS84" s="33"/>
      <c r="AT84" s="33"/>
      <c r="AU84" s="33"/>
      <c r="AV84" s="33"/>
      <c r="AW84" s="33"/>
      <c r="AX84" s="35"/>
      <c r="AY84" s="33"/>
      <c r="AZ84" s="33"/>
      <c r="BA84" s="33"/>
      <c r="BB84" s="33"/>
      <c r="BC84" s="33"/>
      <c r="BD84" s="35"/>
      <c r="BE84" s="33"/>
      <c r="BF84" s="33"/>
      <c r="BG84" s="33"/>
      <c r="BH84" s="33"/>
      <c r="BI84" s="33"/>
      <c r="BJ84" s="35"/>
      <c r="BK84" s="33"/>
      <c r="BL84" s="33"/>
      <c r="BM84" s="33"/>
      <c r="BN84" s="33"/>
      <c r="BO84" s="33"/>
      <c r="BP84" s="35"/>
      <c r="BQ84" s="33"/>
      <c r="BR84" s="33"/>
      <c r="BS84" s="33"/>
      <c r="BT84" s="33"/>
      <c r="BU84" s="33"/>
      <c r="BV84" s="35"/>
    </row>
    <row r="85" spans="1:74" ht="11.25" customHeight="1" thickBot="1">
      <c r="A85" s="4"/>
      <c r="B85" s="20"/>
      <c r="C85" s="4"/>
      <c r="D85" s="4"/>
      <c r="E85" s="4"/>
      <c r="F85" s="4"/>
      <c r="G85" s="21"/>
      <c r="H85" s="21"/>
      <c r="I85" s="21"/>
      <c r="J85" s="21"/>
      <c r="K85" s="21"/>
      <c r="L85" s="21"/>
      <c r="M85" s="21"/>
      <c r="N85" s="21"/>
      <c r="O85" s="22"/>
      <c r="P85" s="22"/>
      <c r="Q85" s="22"/>
      <c r="R85" s="22"/>
      <c r="S85" s="22"/>
      <c r="T85" s="21"/>
      <c r="U85" s="22"/>
      <c r="V85" s="22"/>
      <c r="W85" s="22"/>
      <c r="X85" s="22"/>
      <c r="Y85" s="22"/>
      <c r="Z85" s="21"/>
      <c r="AA85" s="22"/>
      <c r="AB85" s="22"/>
      <c r="AC85" s="22"/>
      <c r="AD85" s="22"/>
      <c r="AE85" s="22"/>
      <c r="AF85" s="21"/>
      <c r="AG85" s="22"/>
      <c r="AH85" s="22"/>
      <c r="AI85" s="22"/>
      <c r="AJ85" s="22"/>
      <c r="AK85" s="22"/>
      <c r="AL85" s="21"/>
      <c r="AM85" s="22"/>
      <c r="AN85" s="22"/>
      <c r="AO85" s="22"/>
      <c r="AP85" s="22"/>
      <c r="AQ85" s="22"/>
      <c r="AR85" s="21"/>
      <c r="AS85" s="22"/>
      <c r="AT85" s="22"/>
      <c r="AU85" s="22"/>
      <c r="AV85" s="22"/>
      <c r="AW85" s="22"/>
      <c r="AX85" s="21"/>
      <c r="AY85" s="22"/>
      <c r="AZ85" s="22"/>
      <c r="BA85" s="22"/>
      <c r="BB85" s="22"/>
      <c r="BC85" s="22"/>
      <c r="BD85" s="21"/>
      <c r="BE85" s="22"/>
      <c r="BF85" s="22"/>
      <c r="BG85" s="22"/>
      <c r="BH85" s="22"/>
      <c r="BI85" s="22"/>
      <c r="BJ85" s="21"/>
      <c r="BK85" s="22"/>
      <c r="BL85" s="22"/>
      <c r="BM85" s="22"/>
      <c r="BN85" s="22"/>
      <c r="BO85" s="22"/>
      <c r="BP85" s="21"/>
      <c r="BQ85" s="22"/>
      <c r="BR85" s="22"/>
      <c r="BS85" s="22"/>
      <c r="BT85" s="22"/>
      <c r="BU85" s="22"/>
      <c r="BV85" s="21"/>
    </row>
    <row r="86" spans="1:74" ht="10.5" customHeight="1" thickBot="1">
      <c r="A86" s="56" t="s">
        <v>104</v>
      </c>
      <c r="B86" s="57"/>
      <c r="C86" s="58"/>
      <c r="D86" s="58"/>
      <c r="E86" s="58"/>
      <c r="F86" s="58"/>
      <c r="G86" s="59"/>
      <c r="H86" s="59"/>
      <c r="I86" s="59"/>
      <c r="J86" s="59"/>
      <c r="K86" s="59"/>
      <c r="L86" s="59"/>
      <c r="M86" s="59"/>
      <c r="N86" s="59"/>
      <c r="O86" s="60"/>
      <c r="P86" s="60"/>
      <c r="Q86" s="60"/>
      <c r="R86" s="60"/>
      <c r="S86" s="60"/>
      <c r="T86" s="59"/>
      <c r="U86" s="60"/>
      <c r="V86" s="60"/>
      <c r="W86" s="60"/>
      <c r="X86" s="60"/>
      <c r="Y86" s="60"/>
      <c r="Z86" s="59"/>
      <c r="AA86" s="60"/>
      <c r="AB86" s="60"/>
      <c r="AC86" s="60"/>
      <c r="AD86" s="60"/>
      <c r="AE86" s="60"/>
      <c r="AF86" s="59"/>
      <c r="AG86" s="60"/>
      <c r="AH86" s="60"/>
      <c r="AI86" s="60"/>
      <c r="AJ86" s="60"/>
      <c r="AK86" s="60"/>
      <c r="AL86" s="59"/>
      <c r="AM86" s="60"/>
      <c r="AN86" s="60"/>
      <c r="AO86" s="60"/>
      <c r="AP86" s="60"/>
      <c r="AQ86" s="60"/>
      <c r="AR86" s="59"/>
      <c r="AS86" s="60"/>
      <c r="AT86" s="60"/>
      <c r="AU86" s="60"/>
      <c r="AV86" s="60"/>
      <c r="AW86" s="60"/>
      <c r="AX86" s="59"/>
      <c r="AY86" s="60"/>
      <c r="AZ86" s="60"/>
      <c r="BA86" s="60"/>
      <c r="BB86" s="60"/>
      <c r="BC86" s="60"/>
      <c r="BD86" s="59"/>
      <c r="BE86" s="60"/>
      <c r="BF86" s="60"/>
      <c r="BG86" s="60"/>
      <c r="BH86" s="60"/>
      <c r="BI86" s="60"/>
      <c r="BJ86" s="59"/>
      <c r="BK86" s="60"/>
      <c r="BL86" s="60"/>
      <c r="BM86" s="60"/>
      <c r="BN86" s="60"/>
      <c r="BO86" s="60"/>
      <c r="BP86" s="59"/>
      <c r="BQ86" s="60"/>
      <c r="BR86" s="60"/>
      <c r="BS86" s="60"/>
      <c r="BT86" s="60"/>
      <c r="BU86" s="60"/>
      <c r="BV86" s="59"/>
    </row>
    <row r="87" spans="1:74" ht="21" customHeight="1">
      <c r="A87" s="50" t="s">
        <v>102</v>
      </c>
      <c r="B87" s="25" t="s">
        <v>218</v>
      </c>
      <c r="C87" s="47"/>
      <c r="D87" s="49">
        <v>4</v>
      </c>
      <c r="E87" s="49"/>
      <c r="F87" s="49"/>
      <c r="G87" s="28">
        <f>T87+Z87+AF87+AL87+AR87+AX87+BD87+BJ87+BP87+BV87</f>
        <v>3</v>
      </c>
      <c r="H87" s="28">
        <f t="shared" ref="H87" si="124">N87+I87</f>
        <v>108</v>
      </c>
      <c r="I87" s="29">
        <f t="shared" ref="I87" si="125">SUM(J87:M87)</f>
        <v>30</v>
      </c>
      <c r="J87" s="29">
        <f t="shared" ref="J87:M87" si="126">O87+U87+AA87+AG87+AM87+AS87+AY87+BE87+BK87+BQ87</f>
        <v>12</v>
      </c>
      <c r="K87" s="29">
        <f t="shared" si="126"/>
        <v>0</v>
      </c>
      <c r="L87" s="29">
        <f t="shared" si="126"/>
        <v>18</v>
      </c>
      <c r="M87" s="29">
        <f t="shared" si="126"/>
        <v>0</v>
      </c>
      <c r="N87" s="29">
        <f t="shared" ref="N87" si="127">S87+Y87+AE87+AK87+AQ87+AW87+BC87+BI87++BO87+BU87</f>
        <v>78</v>
      </c>
      <c r="O87" s="50"/>
      <c r="P87" s="50"/>
      <c r="Q87" s="50"/>
      <c r="R87" s="50"/>
      <c r="S87" s="50"/>
      <c r="T87" s="51">
        <f>SUM(O87:S87)/36</f>
        <v>0</v>
      </c>
      <c r="U87" s="50"/>
      <c r="V87" s="50"/>
      <c r="W87" s="50"/>
      <c r="X87" s="50"/>
      <c r="Y87" s="50"/>
      <c r="Z87" s="51">
        <f>SUM(U87:Y87)/36</f>
        <v>0</v>
      </c>
      <c r="AA87" s="50"/>
      <c r="AB87" s="50"/>
      <c r="AC87" s="50"/>
      <c r="AD87" s="50"/>
      <c r="AE87" s="50"/>
      <c r="AF87" s="51">
        <f>SUM(AA87:AE87)/36</f>
        <v>0</v>
      </c>
      <c r="AG87" s="50">
        <v>12</v>
      </c>
      <c r="AH87" s="50"/>
      <c r="AI87" s="50">
        <v>18</v>
      </c>
      <c r="AJ87" s="50"/>
      <c r="AK87" s="50">
        <v>78</v>
      </c>
      <c r="AL87" s="51">
        <f>SUM(AG87:AK87)/36</f>
        <v>3</v>
      </c>
      <c r="AM87" s="50"/>
      <c r="AN87" s="50"/>
      <c r="AO87" s="50"/>
      <c r="AP87" s="50"/>
      <c r="AQ87" s="50"/>
      <c r="AR87" s="51">
        <f>SUM(AM87:AQ87)/36</f>
        <v>0</v>
      </c>
      <c r="AS87" s="50"/>
      <c r="AT87" s="50"/>
      <c r="AU87" s="50"/>
      <c r="AV87" s="50"/>
      <c r="AW87" s="50"/>
      <c r="AX87" s="51">
        <f>SUM(AS87:AW87)/36</f>
        <v>0</v>
      </c>
      <c r="AY87" s="50"/>
      <c r="AZ87" s="50"/>
      <c r="BA87" s="50"/>
      <c r="BB87" s="50"/>
      <c r="BC87" s="50"/>
      <c r="BD87" s="51">
        <f>SUM(AY87:BC87)/36</f>
        <v>0</v>
      </c>
      <c r="BE87" s="50"/>
      <c r="BF87" s="50"/>
      <c r="BG87" s="50"/>
      <c r="BH87" s="50"/>
      <c r="BI87" s="50"/>
      <c r="BJ87" s="51">
        <f>SUM(BE87:BI87)/36</f>
        <v>0</v>
      </c>
      <c r="BK87" s="50"/>
      <c r="BL87" s="50"/>
      <c r="BM87" s="50"/>
      <c r="BN87" s="50"/>
      <c r="BO87" s="50"/>
      <c r="BP87" s="51">
        <f>SUM(BK87:BO87)/36</f>
        <v>0</v>
      </c>
      <c r="BQ87" s="50"/>
      <c r="BR87" s="50"/>
      <c r="BS87" s="50"/>
      <c r="BT87" s="50"/>
      <c r="BU87" s="50"/>
      <c r="BV87" s="51">
        <f>SUM(BQ87:BU87)/36</f>
        <v>0</v>
      </c>
    </row>
    <row r="88" spans="1:74" ht="21" customHeight="1">
      <c r="A88" s="30" t="s">
        <v>103</v>
      </c>
      <c r="B88" s="31" t="s">
        <v>219</v>
      </c>
      <c r="C88" s="61">
        <f t="shared" ref="C88:BV88" si="128">C87</f>
        <v>0</v>
      </c>
      <c r="D88" s="61">
        <f t="shared" si="128"/>
        <v>4</v>
      </c>
      <c r="E88" s="61">
        <f t="shared" si="128"/>
        <v>0</v>
      </c>
      <c r="F88" s="61">
        <f t="shared" si="128"/>
        <v>0</v>
      </c>
      <c r="G88" s="28">
        <f t="shared" si="128"/>
        <v>3</v>
      </c>
      <c r="H88" s="28">
        <f t="shared" si="128"/>
        <v>108</v>
      </c>
      <c r="I88" s="28">
        <f t="shared" si="128"/>
        <v>30</v>
      </c>
      <c r="J88" s="28">
        <f t="shared" si="128"/>
        <v>12</v>
      </c>
      <c r="K88" s="28">
        <f t="shared" si="128"/>
        <v>0</v>
      </c>
      <c r="L88" s="28">
        <f t="shared" si="128"/>
        <v>18</v>
      </c>
      <c r="M88" s="28">
        <f t="shared" si="128"/>
        <v>0</v>
      </c>
      <c r="N88" s="28">
        <f t="shared" si="128"/>
        <v>78</v>
      </c>
      <c r="O88" s="61">
        <f t="shared" si="128"/>
        <v>0</v>
      </c>
      <c r="P88" s="61">
        <f t="shared" si="128"/>
        <v>0</v>
      </c>
      <c r="Q88" s="61">
        <f t="shared" si="128"/>
        <v>0</v>
      </c>
      <c r="R88" s="61">
        <f t="shared" si="128"/>
        <v>0</v>
      </c>
      <c r="S88" s="61">
        <f t="shared" si="128"/>
        <v>0</v>
      </c>
      <c r="T88" s="28">
        <f t="shared" si="128"/>
        <v>0</v>
      </c>
      <c r="U88" s="61">
        <f t="shared" si="128"/>
        <v>0</v>
      </c>
      <c r="V88" s="61">
        <f t="shared" si="128"/>
        <v>0</v>
      </c>
      <c r="W88" s="61">
        <f t="shared" si="128"/>
        <v>0</v>
      </c>
      <c r="X88" s="61">
        <f t="shared" si="128"/>
        <v>0</v>
      </c>
      <c r="Y88" s="61">
        <f t="shared" si="128"/>
        <v>0</v>
      </c>
      <c r="Z88" s="28">
        <f t="shared" si="128"/>
        <v>0</v>
      </c>
      <c r="AA88" s="61">
        <f t="shared" si="128"/>
        <v>0</v>
      </c>
      <c r="AB88" s="61">
        <f t="shared" si="128"/>
        <v>0</v>
      </c>
      <c r="AC88" s="61">
        <f t="shared" si="128"/>
        <v>0</v>
      </c>
      <c r="AD88" s="61">
        <f t="shared" si="128"/>
        <v>0</v>
      </c>
      <c r="AE88" s="61">
        <f t="shared" si="128"/>
        <v>0</v>
      </c>
      <c r="AF88" s="28">
        <f t="shared" si="128"/>
        <v>0</v>
      </c>
      <c r="AG88" s="61">
        <f t="shared" si="128"/>
        <v>12</v>
      </c>
      <c r="AH88" s="61">
        <f t="shared" si="128"/>
        <v>0</v>
      </c>
      <c r="AI88" s="61">
        <f t="shared" si="128"/>
        <v>18</v>
      </c>
      <c r="AJ88" s="61">
        <f t="shared" si="128"/>
        <v>0</v>
      </c>
      <c r="AK88" s="61">
        <f t="shared" si="128"/>
        <v>78</v>
      </c>
      <c r="AL88" s="28">
        <f t="shared" si="128"/>
        <v>3</v>
      </c>
      <c r="AM88" s="61">
        <f t="shared" si="128"/>
        <v>0</v>
      </c>
      <c r="AN88" s="61">
        <f t="shared" si="128"/>
        <v>0</v>
      </c>
      <c r="AO88" s="61">
        <f t="shared" si="128"/>
        <v>0</v>
      </c>
      <c r="AP88" s="61">
        <f t="shared" si="128"/>
        <v>0</v>
      </c>
      <c r="AQ88" s="61">
        <f t="shared" si="128"/>
        <v>0</v>
      </c>
      <c r="AR88" s="28">
        <f t="shared" si="128"/>
        <v>0</v>
      </c>
      <c r="AS88" s="61">
        <f t="shared" si="128"/>
        <v>0</v>
      </c>
      <c r="AT88" s="61">
        <f t="shared" si="128"/>
        <v>0</v>
      </c>
      <c r="AU88" s="61">
        <f t="shared" si="128"/>
        <v>0</v>
      </c>
      <c r="AV88" s="61">
        <f t="shared" si="128"/>
        <v>0</v>
      </c>
      <c r="AW88" s="61">
        <f t="shared" si="128"/>
        <v>0</v>
      </c>
      <c r="AX88" s="28">
        <f t="shared" si="128"/>
        <v>0</v>
      </c>
      <c r="AY88" s="61">
        <f t="shared" si="128"/>
        <v>0</v>
      </c>
      <c r="AZ88" s="61">
        <f t="shared" si="128"/>
        <v>0</v>
      </c>
      <c r="BA88" s="61">
        <f t="shared" si="128"/>
        <v>0</v>
      </c>
      <c r="BB88" s="61">
        <f t="shared" si="128"/>
        <v>0</v>
      </c>
      <c r="BC88" s="61">
        <f t="shared" si="128"/>
        <v>0</v>
      </c>
      <c r="BD88" s="28">
        <f t="shared" si="128"/>
        <v>0</v>
      </c>
      <c r="BE88" s="61">
        <f t="shared" si="128"/>
        <v>0</v>
      </c>
      <c r="BF88" s="61">
        <f t="shared" si="128"/>
        <v>0</v>
      </c>
      <c r="BG88" s="61">
        <f t="shared" si="128"/>
        <v>0</v>
      </c>
      <c r="BH88" s="61">
        <f t="shared" si="128"/>
        <v>0</v>
      </c>
      <c r="BI88" s="61">
        <f t="shared" si="128"/>
        <v>0</v>
      </c>
      <c r="BJ88" s="28">
        <f t="shared" si="128"/>
        <v>0</v>
      </c>
      <c r="BK88" s="61">
        <f t="shared" si="128"/>
        <v>0</v>
      </c>
      <c r="BL88" s="61">
        <f t="shared" si="128"/>
        <v>0</v>
      </c>
      <c r="BM88" s="61">
        <f t="shared" si="128"/>
        <v>0</v>
      </c>
      <c r="BN88" s="61">
        <f t="shared" si="128"/>
        <v>0</v>
      </c>
      <c r="BO88" s="61">
        <f t="shared" si="128"/>
        <v>0</v>
      </c>
      <c r="BP88" s="28">
        <f t="shared" si="128"/>
        <v>0</v>
      </c>
      <c r="BQ88" s="61">
        <f t="shared" si="128"/>
        <v>0</v>
      </c>
      <c r="BR88" s="61">
        <f t="shared" si="128"/>
        <v>0</v>
      </c>
      <c r="BS88" s="61">
        <f t="shared" si="128"/>
        <v>0</v>
      </c>
      <c r="BT88" s="61">
        <f t="shared" si="128"/>
        <v>0</v>
      </c>
      <c r="BU88" s="61">
        <f t="shared" si="128"/>
        <v>0</v>
      </c>
      <c r="BV88" s="28">
        <f t="shared" si="128"/>
        <v>0</v>
      </c>
    </row>
    <row r="89" spans="1:74" ht="10.5" customHeight="1">
      <c r="A89" s="33" t="s">
        <v>76</v>
      </c>
      <c r="B89" s="62"/>
      <c r="C89" s="33"/>
      <c r="D89" s="33"/>
      <c r="E89" s="33"/>
      <c r="F89" s="33"/>
      <c r="G89" s="35"/>
      <c r="H89" s="35"/>
      <c r="I89" s="35"/>
      <c r="J89" s="35"/>
      <c r="K89" s="35"/>
      <c r="L89" s="35"/>
      <c r="M89" s="35"/>
      <c r="N89" s="35"/>
      <c r="O89" s="33"/>
      <c r="P89" s="33"/>
      <c r="Q89" s="33"/>
      <c r="R89" s="33"/>
      <c r="S89" s="33"/>
      <c r="T89" s="35"/>
      <c r="U89" s="33"/>
      <c r="V89" s="33"/>
      <c r="W89" s="33"/>
      <c r="X89" s="33"/>
      <c r="Y89" s="33"/>
      <c r="Z89" s="35"/>
      <c r="AA89" s="33"/>
      <c r="AB89" s="33"/>
      <c r="AC89" s="33"/>
      <c r="AD89" s="33"/>
      <c r="AE89" s="33"/>
      <c r="AF89" s="35"/>
      <c r="AG89" s="33"/>
      <c r="AH89" s="33"/>
      <c r="AI89" s="33"/>
      <c r="AJ89" s="33"/>
      <c r="AK89" s="33"/>
      <c r="AL89" s="35"/>
      <c r="AM89" s="33"/>
      <c r="AN89" s="33"/>
      <c r="AO89" s="33"/>
      <c r="AP89" s="33"/>
      <c r="AQ89" s="33"/>
      <c r="AR89" s="35"/>
      <c r="AS89" s="33"/>
      <c r="AT89" s="33"/>
      <c r="AU89" s="33"/>
      <c r="AV89" s="33"/>
      <c r="AW89" s="33"/>
      <c r="AX89" s="35"/>
      <c r="AY89" s="33"/>
      <c r="AZ89" s="33"/>
      <c r="BA89" s="33"/>
      <c r="BB89" s="33"/>
      <c r="BC89" s="33"/>
      <c r="BD89" s="35"/>
      <c r="BE89" s="33"/>
      <c r="BF89" s="33"/>
      <c r="BG89" s="33"/>
      <c r="BH89" s="33"/>
      <c r="BI89" s="33"/>
      <c r="BJ89" s="35"/>
      <c r="BK89" s="33"/>
      <c r="BL89" s="33"/>
      <c r="BM89" s="33"/>
      <c r="BN89" s="33"/>
      <c r="BO89" s="33"/>
      <c r="BP89" s="35"/>
      <c r="BQ89" s="33"/>
      <c r="BR89" s="33"/>
      <c r="BS89" s="33"/>
      <c r="BT89" s="33"/>
      <c r="BU89" s="33"/>
      <c r="BV89" s="35"/>
    </row>
    <row r="90" spans="1:74" ht="11.25" customHeight="1" thickBot="1">
      <c r="A90" s="4"/>
      <c r="B90" s="20"/>
      <c r="C90" s="4"/>
      <c r="D90" s="4"/>
      <c r="E90" s="4"/>
      <c r="F90" s="4"/>
      <c r="G90" s="21"/>
      <c r="H90" s="21"/>
      <c r="I90" s="21"/>
      <c r="J90" s="21"/>
      <c r="K90" s="21"/>
      <c r="L90" s="21"/>
      <c r="M90" s="21"/>
      <c r="N90" s="21"/>
      <c r="O90" s="22"/>
      <c r="P90" s="22"/>
      <c r="Q90" s="22"/>
      <c r="R90" s="22"/>
      <c r="S90" s="22"/>
      <c r="T90" s="21"/>
      <c r="U90" s="22"/>
      <c r="V90" s="22"/>
      <c r="W90" s="22"/>
      <c r="X90" s="22"/>
      <c r="Y90" s="22"/>
      <c r="Z90" s="21"/>
      <c r="AA90" s="22"/>
      <c r="AB90" s="22"/>
      <c r="AC90" s="22"/>
      <c r="AD90" s="22"/>
      <c r="AE90" s="22"/>
      <c r="AF90" s="21"/>
      <c r="AG90" s="22"/>
      <c r="AH90" s="22"/>
      <c r="AI90" s="22"/>
      <c r="AJ90" s="22"/>
      <c r="AK90" s="22"/>
      <c r="AL90" s="21"/>
      <c r="AM90" s="22"/>
      <c r="AN90" s="22"/>
      <c r="AO90" s="22"/>
      <c r="AP90" s="22"/>
      <c r="AQ90" s="22"/>
      <c r="AR90" s="21"/>
      <c r="AS90" s="22"/>
      <c r="AT90" s="22"/>
      <c r="AU90" s="22"/>
      <c r="AV90" s="22"/>
      <c r="AW90" s="22"/>
      <c r="AX90" s="21"/>
      <c r="AY90" s="22"/>
      <c r="AZ90" s="22"/>
      <c r="BA90" s="22"/>
      <c r="BB90" s="22"/>
      <c r="BC90" s="22"/>
      <c r="BD90" s="21"/>
      <c r="BE90" s="22"/>
      <c r="BF90" s="22"/>
      <c r="BG90" s="22"/>
      <c r="BH90" s="22"/>
      <c r="BI90" s="22"/>
      <c r="BJ90" s="21"/>
      <c r="BK90" s="22"/>
      <c r="BL90" s="22"/>
      <c r="BM90" s="22"/>
      <c r="BN90" s="22"/>
      <c r="BO90" s="22"/>
      <c r="BP90" s="21"/>
      <c r="BQ90" s="22"/>
      <c r="BR90" s="22"/>
      <c r="BS90" s="22"/>
      <c r="BT90" s="22"/>
      <c r="BU90" s="22"/>
      <c r="BV90" s="21"/>
    </row>
    <row r="91" spans="1:74" ht="10.5" customHeight="1" thickBot="1">
      <c r="A91" s="56" t="s">
        <v>105</v>
      </c>
      <c r="B91" s="57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60"/>
      <c r="P91" s="60"/>
      <c r="Q91" s="60"/>
      <c r="R91" s="60"/>
      <c r="S91" s="60"/>
      <c r="T91" s="59"/>
      <c r="U91" s="60"/>
      <c r="V91" s="60"/>
      <c r="W91" s="60"/>
      <c r="X91" s="60"/>
      <c r="Y91" s="60"/>
      <c r="Z91" s="59"/>
      <c r="AA91" s="60"/>
      <c r="AB91" s="60"/>
      <c r="AC91" s="60"/>
      <c r="AD91" s="60"/>
      <c r="AE91" s="60"/>
      <c r="AF91" s="59"/>
      <c r="AG91" s="60"/>
      <c r="AH91" s="60"/>
      <c r="AI91" s="60"/>
      <c r="AJ91" s="60"/>
      <c r="AK91" s="60"/>
      <c r="AL91" s="59"/>
      <c r="AM91" s="60"/>
      <c r="AN91" s="60"/>
      <c r="AO91" s="60"/>
      <c r="AP91" s="60"/>
      <c r="AQ91" s="60"/>
      <c r="AR91" s="59"/>
      <c r="AS91" s="60"/>
      <c r="AT91" s="60"/>
      <c r="AU91" s="60"/>
      <c r="AV91" s="60"/>
      <c r="AW91" s="60"/>
      <c r="AX91" s="59"/>
      <c r="AY91" s="60"/>
      <c r="AZ91" s="60"/>
      <c r="BA91" s="60"/>
      <c r="BB91" s="60"/>
      <c r="BC91" s="60"/>
      <c r="BD91" s="59"/>
      <c r="BE91" s="60"/>
      <c r="BF91" s="60"/>
      <c r="BG91" s="60"/>
      <c r="BH91" s="60"/>
      <c r="BI91" s="60"/>
      <c r="BJ91" s="59"/>
      <c r="BK91" s="60"/>
      <c r="BL91" s="60"/>
      <c r="BM91" s="60"/>
      <c r="BN91" s="60"/>
      <c r="BO91" s="60"/>
      <c r="BP91" s="59"/>
      <c r="BQ91" s="60"/>
      <c r="BR91" s="60"/>
      <c r="BS91" s="60"/>
      <c r="BT91" s="60"/>
      <c r="BU91" s="60"/>
      <c r="BV91" s="59"/>
    </row>
    <row r="92" spans="1:74" ht="21" customHeight="1">
      <c r="A92" s="50" t="s">
        <v>102</v>
      </c>
      <c r="B92" s="25" t="s">
        <v>220</v>
      </c>
      <c r="C92" s="47"/>
      <c r="D92" s="49">
        <v>7</v>
      </c>
      <c r="E92" s="49"/>
      <c r="F92" s="49"/>
      <c r="G92" s="28">
        <f>T92+Z92+AF92+AL92+AR92+AX92+BD92+BJ92+BP92+BV92</f>
        <v>3</v>
      </c>
      <c r="H92" s="28">
        <f t="shared" ref="H92" si="129">N92+I92</f>
        <v>108</v>
      </c>
      <c r="I92" s="29">
        <f t="shared" ref="I92" si="130">SUM(J92:M92)</f>
        <v>16</v>
      </c>
      <c r="J92" s="29">
        <f t="shared" ref="J92:M92" si="131">O92+U92+AA92+AG92+AM92+AS92+AY92+BE92+BK92+BQ92</f>
        <v>6</v>
      </c>
      <c r="K92" s="29">
        <f t="shared" si="131"/>
        <v>0</v>
      </c>
      <c r="L92" s="29">
        <f t="shared" si="131"/>
        <v>10</v>
      </c>
      <c r="M92" s="29">
        <f t="shared" si="131"/>
        <v>0</v>
      </c>
      <c r="N92" s="29">
        <f t="shared" ref="N92" si="132">S92+Y92+AE92+AK92+AQ92+AW92+BC92+BI92++BO92+BU92</f>
        <v>92</v>
      </c>
      <c r="O92" s="50"/>
      <c r="P92" s="50"/>
      <c r="Q92" s="50"/>
      <c r="R92" s="50"/>
      <c r="S92" s="50"/>
      <c r="T92" s="51">
        <f>SUM(O92:S92)/36</f>
        <v>0</v>
      </c>
      <c r="U92" s="50"/>
      <c r="V92" s="50"/>
      <c r="W92" s="50"/>
      <c r="X92" s="50"/>
      <c r="Y92" s="50"/>
      <c r="Z92" s="51">
        <f>SUM(U92:Y92)/36</f>
        <v>0</v>
      </c>
      <c r="AA92" s="50"/>
      <c r="AB92" s="50"/>
      <c r="AC92" s="50"/>
      <c r="AD92" s="50"/>
      <c r="AE92" s="50"/>
      <c r="AF92" s="51">
        <f>SUM(AA92:AE92)/36</f>
        <v>0</v>
      </c>
      <c r="AG92" s="50"/>
      <c r="AH92" s="50"/>
      <c r="AI92" s="50"/>
      <c r="AJ92" s="50"/>
      <c r="AK92" s="50"/>
      <c r="AL92" s="51">
        <f>SUM(AG92:AK92)/36</f>
        <v>0</v>
      </c>
      <c r="AM92" s="50"/>
      <c r="AN92" s="50"/>
      <c r="AO92" s="50"/>
      <c r="AP92" s="50"/>
      <c r="AQ92" s="50"/>
      <c r="AR92" s="51">
        <f>SUM(AM92:AQ92)/36</f>
        <v>0</v>
      </c>
      <c r="AS92" s="50"/>
      <c r="AT92" s="50"/>
      <c r="AU92" s="50"/>
      <c r="AV92" s="50"/>
      <c r="AW92" s="50"/>
      <c r="AX92" s="51">
        <f>SUM(AS92:AW92)/36</f>
        <v>0</v>
      </c>
      <c r="AY92" s="50">
        <v>6</v>
      </c>
      <c r="AZ92" s="50"/>
      <c r="BA92" s="50">
        <v>10</v>
      </c>
      <c r="BB92" s="50"/>
      <c r="BC92" s="50">
        <v>92</v>
      </c>
      <c r="BD92" s="51">
        <f>SUM(AY92:BC92)/36</f>
        <v>3</v>
      </c>
      <c r="BE92" s="50"/>
      <c r="BF92" s="50"/>
      <c r="BG92" s="50"/>
      <c r="BH92" s="50"/>
      <c r="BI92" s="50"/>
      <c r="BJ92" s="51">
        <f>SUM(BE92:BI92)/36</f>
        <v>0</v>
      </c>
      <c r="BK92" s="50"/>
      <c r="BL92" s="50"/>
      <c r="BM92" s="50"/>
      <c r="BN92" s="50"/>
      <c r="BO92" s="50"/>
      <c r="BP92" s="51">
        <f>SUM(BK92:BO92)/36</f>
        <v>0</v>
      </c>
      <c r="BQ92" s="50"/>
      <c r="BR92" s="50"/>
      <c r="BS92" s="50"/>
      <c r="BT92" s="50"/>
      <c r="BU92" s="50"/>
      <c r="BV92" s="51">
        <f>SUM(BQ92:BU92)/36</f>
        <v>0</v>
      </c>
    </row>
    <row r="93" spans="1:74" ht="21" customHeight="1">
      <c r="A93" s="30" t="s">
        <v>103</v>
      </c>
      <c r="B93" s="31" t="s">
        <v>221</v>
      </c>
      <c r="C93" s="61">
        <f t="shared" ref="C93:BV93" si="133">C92</f>
        <v>0</v>
      </c>
      <c r="D93" s="61">
        <f t="shared" si="133"/>
        <v>7</v>
      </c>
      <c r="E93" s="61">
        <f t="shared" si="133"/>
        <v>0</v>
      </c>
      <c r="F93" s="61">
        <f t="shared" si="133"/>
        <v>0</v>
      </c>
      <c r="G93" s="28">
        <f t="shared" si="133"/>
        <v>3</v>
      </c>
      <c r="H93" s="28">
        <f t="shared" si="133"/>
        <v>108</v>
      </c>
      <c r="I93" s="28">
        <f t="shared" si="133"/>
        <v>16</v>
      </c>
      <c r="J93" s="28">
        <f t="shared" si="133"/>
        <v>6</v>
      </c>
      <c r="K93" s="28">
        <f t="shared" si="133"/>
        <v>0</v>
      </c>
      <c r="L93" s="28">
        <f t="shared" si="133"/>
        <v>10</v>
      </c>
      <c r="M93" s="28">
        <f t="shared" si="133"/>
        <v>0</v>
      </c>
      <c r="N93" s="28">
        <f t="shared" si="133"/>
        <v>92</v>
      </c>
      <c r="O93" s="61">
        <f t="shared" si="133"/>
        <v>0</v>
      </c>
      <c r="P93" s="61">
        <f t="shared" si="133"/>
        <v>0</v>
      </c>
      <c r="Q93" s="61">
        <f t="shared" si="133"/>
        <v>0</v>
      </c>
      <c r="R93" s="61">
        <f t="shared" si="133"/>
        <v>0</v>
      </c>
      <c r="S93" s="61">
        <f t="shared" si="133"/>
        <v>0</v>
      </c>
      <c r="T93" s="28">
        <f t="shared" si="133"/>
        <v>0</v>
      </c>
      <c r="U93" s="61">
        <f t="shared" si="133"/>
        <v>0</v>
      </c>
      <c r="V93" s="61">
        <f t="shared" si="133"/>
        <v>0</v>
      </c>
      <c r="W93" s="61">
        <f t="shared" si="133"/>
        <v>0</v>
      </c>
      <c r="X93" s="61">
        <f t="shared" si="133"/>
        <v>0</v>
      </c>
      <c r="Y93" s="61">
        <f t="shared" si="133"/>
        <v>0</v>
      </c>
      <c r="Z93" s="28">
        <f t="shared" si="133"/>
        <v>0</v>
      </c>
      <c r="AA93" s="61">
        <f t="shared" si="133"/>
        <v>0</v>
      </c>
      <c r="AB93" s="61">
        <f t="shared" si="133"/>
        <v>0</v>
      </c>
      <c r="AC93" s="61">
        <f t="shared" si="133"/>
        <v>0</v>
      </c>
      <c r="AD93" s="61">
        <f t="shared" si="133"/>
        <v>0</v>
      </c>
      <c r="AE93" s="61">
        <f t="shared" si="133"/>
        <v>0</v>
      </c>
      <c r="AF93" s="28">
        <f t="shared" si="133"/>
        <v>0</v>
      </c>
      <c r="AG93" s="61">
        <f t="shared" si="133"/>
        <v>0</v>
      </c>
      <c r="AH93" s="61">
        <f t="shared" si="133"/>
        <v>0</v>
      </c>
      <c r="AI93" s="61">
        <f t="shared" si="133"/>
        <v>0</v>
      </c>
      <c r="AJ93" s="61">
        <f t="shared" si="133"/>
        <v>0</v>
      </c>
      <c r="AK93" s="61">
        <f t="shared" si="133"/>
        <v>0</v>
      </c>
      <c r="AL93" s="28">
        <f t="shared" si="133"/>
        <v>0</v>
      </c>
      <c r="AM93" s="61">
        <f t="shared" si="133"/>
        <v>0</v>
      </c>
      <c r="AN93" s="61">
        <f t="shared" si="133"/>
        <v>0</v>
      </c>
      <c r="AO93" s="61">
        <f t="shared" si="133"/>
        <v>0</v>
      </c>
      <c r="AP93" s="61">
        <f t="shared" si="133"/>
        <v>0</v>
      </c>
      <c r="AQ93" s="61">
        <f t="shared" si="133"/>
        <v>0</v>
      </c>
      <c r="AR93" s="28">
        <f t="shared" si="133"/>
        <v>0</v>
      </c>
      <c r="AS93" s="61">
        <f t="shared" si="133"/>
        <v>0</v>
      </c>
      <c r="AT93" s="61">
        <f t="shared" si="133"/>
        <v>0</v>
      </c>
      <c r="AU93" s="61">
        <f t="shared" si="133"/>
        <v>0</v>
      </c>
      <c r="AV93" s="61">
        <f t="shared" si="133"/>
        <v>0</v>
      </c>
      <c r="AW93" s="61">
        <f t="shared" si="133"/>
        <v>0</v>
      </c>
      <c r="AX93" s="28">
        <f t="shared" si="133"/>
        <v>0</v>
      </c>
      <c r="AY93" s="61">
        <f t="shared" si="133"/>
        <v>6</v>
      </c>
      <c r="AZ93" s="61">
        <f t="shared" si="133"/>
        <v>0</v>
      </c>
      <c r="BA93" s="61">
        <f t="shared" si="133"/>
        <v>10</v>
      </c>
      <c r="BB93" s="61">
        <f t="shared" si="133"/>
        <v>0</v>
      </c>
      <c r="BC93" s="61">
        <f t="shared" si="133"/>
        <v>92</v>
      </c>
      <c r="BD93" s="28">
        <f t="shared" si="133"/>
        <v>3</v>
      </c>
      <c r="BE93" s="61">
        <f t="shared" si="133"/>
        <v>0</v>
      </c>
      <c r="BF93" s="61">
        <f t="shared" si="133"/>
        <v>0</v>
      </c>
      <c r="BG93" s="61">
        <f t="shared" si="133"/>
        <v>0</v>
      </c>
      <c r="BH93" s="61">
        <f t="shared" si="133"/>
        <v>0</v>
      </c>
      <c r="BI93" s="61">
        <f t="shared" si="133"/>
        <v>0</v>
      </c>
      <c r="BJ93" s="28">
        <f t="shared" si="133"/>
        <v>0</v>
      </c>
      <c r="BK93" s="61">
        <f t="shared" si="133"/>
        <v>0</v>
      </c>
      <c r="BL93" s="61">
        <f t="shared" si="133"/>
        <v>0</v>
      </c>
      <c r="BM93" s="61">
        <f t="shared" si="133"/>
        <v>0</v>
      </c>
      <c r="BN93" s="61">
        <f t="shared" si="133"/>
        <v>0</v>
      </c>
      <c r="BO93" s="61">
        <f t="shared" si="133"/>
        <v>0</v>
      </c>
      <c r="BP93" s="28">
        <f t="shared" si="133"/>
        <v>0</v>
      </c>
      <c r="BQ93" s="61">
        <f t="shared" si="133"/>
        <v>0</v>
      </c>
      <c r="BR93" s="61">
        <f t="shared" si="133"/>
        <v>0</v>
      </c>
      <c r="BS93" s="61">
        <f t="shared" si="133"/>
        <v>0</v>
      </c>
      <c r="BT93" s="61">
        <f t="shared" si="133"/>
        <v>0</v>
      </c>
      <c r="BU93" s="61">
        <f t="shared" si="133"/>
        <v>0</v>
      </c>
      <c r="BV93" s="28">
        <f t="shared" si="133"/>
        <v>0</v>
      </c>
    </row>
    <row r="94" spans="1:74" ht="10.5" customHeight="1">
      <c r="A94" s="33" t="s">
        <v>76</v>
      </c>
      <c r="B94" s="62"/>
      <c r="C94" s="33"/>
      <c r="D94" s="33"/>
      <c r="E94" s="33"/>
      <c r="F94" s="33"/>
      <c r="G94" s="35"/>
      <c r="H94" s="35"/>
      <c r="I94" s="35"/>
      <c r="J94" s="35"/>
      <c r="K94" s="35"/>
      <c r="L94" s="35"/>
      <c r="M94" s="35"/>
      <c r="N94" s="35"/>
      <c r="O94" s="33"/>
      <c r="P94" s="33"/>
      <c r="Q94" s="33"/>
      <c r="R94" s="33"/>
      <c r="S94" s="33"/>
      <c r="T94" s="35"/>
      <c r="U94" s="33"/>
      <c r="V94" s="33"/>
      <c r="W94" s="33"/>
      <c r="X94" s="33"/>
      <c r="Y94" s="33"/>
      <c r="Z94" s="35"/>
      <c r="AA94" s="33"/>
      <c r="AB94" s="33"/>
      <c r="AC94" s="33"/>
      <c r="AD94" s="33"/>
      <c r="AE94" s="33"/>
      <c r="AF94" s="35"/>
      <c r="AG94" s="33"/>
      <c r="AH94" s="33"/>
      <c r="AI94" s="33"/>
      <c r="AJ94" s="33"/>
      <c r="AK94" s="33"/>
      <c r="AL94" s="35"/>
      <c r="AM94" s="33"/>
      <c r="AN94" s="33"/>
      <c r="AO94" s="33"/>
      <c r="AP94" s="33"/>
      <c r="AQ94" s="33"/>
      <c r="AR94" s="35"/>
      <c r="AS94" s="33"/>
      <c r="AT94" s="33"/>
      <c r="AU94" s="33"/>
      <c r="AV94" s="33"/>
      <c r="AW94" s="33"/>
      <c r="AX94" s="35"/>
      <c r="AY94" s="33"/>
      <c r="AZ94" s="33"/>
      <c r="BA94" s="33"/>
      <c r="BB94" s="33"/>
      <c r="BC94" s="33"/>
      <c r="BD94" s="35"/>
      <c r="BE94" s="33"/>
      <c r="BF94" s="33"/>
      <c r="BG94" s="33"/>
      <c r="BH94" s="33"/>
      <c r="BI94" s="33"/>
      <c r="BJ94" s="35"/>
      <c r="BK94" s="33"/>
      <c r="BL94" s="33"/>
      <c r="BM94" s="33"/>
      <c r="BN94" s="33"/>
      <c r="BO94" s="33"/>
      <c r="BP94" s="35"/>
      <c r="BQ94" s="33"/>
      <c r="BR94" s="33"/>
      <c r="BS94" s="33"/>
      <c r="BT94" s="33"/>
      <c r="BU94" s="33"/>
      <c r="BV94" s="35"/>
    </row>
    <row r="95" spans="1:74" ht="11.25" customHeight="1" thickBot="1">
      <c r="A95" s="4"/>
      <c r="B95" s="20"/>
      <c r="C95" s="4"/>
      <c r="D95" s="4"/>
      <c r="E95" s="4"/>
      <c r="F95" s="4"/>
      <c r="G95" s="21"/>
      <c r="H95" s="21"/>
      <c r="I95" s="21"/>
      <c r="J95" s="21"/>
      <c r="K95" s="21"/>
      <c r="L95" s="21"/>
      <c r="M95" s="21"/>
      <c r="N95" s="21"/>
      <c r="O95" s="22"/>
      <c r="P95" s="22"/>
      <c r="Q95" s="22"/>
      <c r="R95" s="22"/>
      <c r="S95" s="22"/>
      <c r="T95" s="21"/>
      <c r="U95" s="22"/>
      <c r="V95" s="22"/>
      <c r="W95" s="22"/>
      <c r="X95" s="22"/>
      <c r="Y95" s="22"/>
      <c r="Z95" s="21"/>
      <c r="AA95" s="22"/>
      <c r="AB95" s="22"/>
      <c r="AC95" s="22"/>
      <c r="AD95" s="22"/>
      <c r="AE95" s="22"/>
      <c r="AF95" s="21"/>
      <c r="AG95" s="22"/>
      <c r="AH95" s="22"/>
      <c r="AI95" s="22"/>
      <c r="AJ95" s="22"/>
      <c r="AK95" s="22"/>
      <c r="AL95" s="21"/>
      <c r="AM95" s="22"/>
      <c r="AN95" s="22"/>
      <c r="AO95" s="22"/>
      <c r="AP95" s="22"/>
      <c r="AQ95" s="22"/>
      <c r="AR95" s="21"/>
      <c r="AS95" s="22"/>
      <c r="AT95" s="22"/>
      <c r="AU95" s="22"/>
      <c r="AV95" s="22"/>
      <c r="AW95" s="22"/>
      <c r="AX95" s="21"/>
      <c r="AY95" s="22"/>
      <c r="AZ95" s="22"/>
      <c r="BA95" s="22"/>
      <c r="BB95" s="22"/>
      <c r="BC95" s="22"/>
      <c r="BD95" s="21"/>
      <c r="BE95" s="22"/>
      <c r="BF95" s="22"/>
      <c r="BG95" s="22"/>
      <c r="BH95" s="22"/>
      <c r="BI95" s="22"/>
      <c r="BJ95" s="21"/>
      <c r="BK95" s="22"/>
      <c r="BL95" s="22"/>
      <c r="BM95" s="22"/>
      <c r="BN95" s="22"/>
      <c r="BO95" s="22"/>
      <c r="BP95" s="21"/>
      <c r="BQ95" s="22"/>
      <c r="BR95" s="22"/>
      <c r="BS95" s="22"/>
      <c r="BT95" s="22"/>
      <c r="BU95" s="22"/>
      <c r="BV95" s="21"/>
    </row>
    <row r="96" spans="1:74" ht="10.5" customHeight="1" thickBot="1">
      <c r="A96" s="56" t="s">
        <v>106</v>
      </c>
      <c r="B96" s="57"/>
      <c r="C96" s="58"/>
      <c r="D96" s="58"/>
      <c r="E96" s="58"/>
      <c r="F96" s="58"/>
      <c r="G96" s="59"/>
      <c r="H96" s="59"/>
      <c r="I96" s="59"/>
      <c r="J96" s="59"/>
      <c r="K96" s="59"/>
      <c r="L96" s="59"/>
      <c r="M96" s="59"/>
      <c r="N96" s="59"/>
      <c r="O96" s="60"/>
      <c r="P96" s="60"/>
      <c r="Q96" s="60"/>
      <c r="R96" s="60"/>
      <c r="S96" s="60"/>
      <c r="T96" s="59"/>
      <c r="U96" s="60"/>
      <c r="V96" s="60"/>
      <c r="W96" s="60"/>
      <c r="X96" s="60"/>
      <c r="Y96" s="60"/>
      <c r="Z96" s="59"/>
      <c r="AA96" s="60"/>
      <c r="AB96" s="60"/>
      <c r="AC96" s="60"/>
      <c r="AD96" s="60"/>
      <c r="AE96" s="60"/>
      <c r="AF96" s="59"/>
      <c r="AG96" s="60"/>
      <c r="AH96" s="60"/>
      <c r="AI96" s="60"/>
      <c r="AJ96" s="60"/>
      <c r="AK96" s="60"/>
      <c r="AL96" s="59"/>
      <c r="AM96" s="60"/>
      <c r="AN96" s="60"/>
      <c r="AO96" s="60"/>
      <c r="AP96" s="60"/>
      <c r="AQ96" s="60"/>
      <c r="AR96" s="59"/>
      <c r="AS96" s="60"/>
      <c r="AT96" s="60"/>
      <c r="AU96" s="60"/>
      <c r="AV96" s="60"/>
      <c r="AW96" s="60"/>
      <c r="AX96" s="59"/>
      <c r="AY96" s="60"/>
      <c r="AZ96" s="60"/>
      <c r="BA96" s="60"/>
      <c r="BB96" s="60"/>
      <c r="BC96" s="60"/>
      <c r="BD96" s="59"/>
      <c r="BE96" s="60"/>
      <c r="BF96" s="60"/>
      <c r="BG96" s="60"/>
      <c r="BH96" s="60"/>
      <c r="BI96" s="60"/>
      <c r="BJ96" s="59"/>
      <c r="BK96" s="60"/>
      <c r="BL96" s="60"/>
      <c r="BM96" s="60"/>
      <c r="BN96" s="60"/>
      <c r="BO96" s="60"/>
      <c r="BP96" s="59"/>
      <c r="BQ96" s="60"/>
      <c r="BR96" s="60"/>
      <c r="BS96" s="60"/>
      <c r="BT96" s="60"/>
      <c r="BU96" s="60"/>
      <c r="BV96" s="59"/>
    </row>
    <row r="97" spans="1:74" ht="24.75" customHeight="1">
      <c r="A97" s="50" t="s">
        <v>102</v>
      </c>
      <c r="B97" s="25" t="s">
        <v>222</v>
      </c>
      <c r="C97" s="47">
        <v>5</v>
      </c>
      <c r="D97" s="49"/>
      <c r="E97" s="49"/>
      <c r="F97" s="49"/>
      <c r="G97" s="28">
        <f>T97+Z97+AF97+AL97+AR97+AX97+BD97+BJ97+BP97+BV97</f>
        <v>3</v>
      </c>
      <c r="H97" s="28">
        <f t="shared" ref="H97" si="134">N97+I97</f>
        <v>108</v>
      </c>
      <c r="I97" s="29">
        <f t="shared" ref="I97" si="135">SUM(J97:M97)</f>
        <v>45</v>
      </c>
      <c r="J97" s="29">
        <f t="shared" ref="J97:M97" si="136">O97+U97+AA97+AG97+AM97+AS97+AY97+BE97+BK97+BQ97</f>
        <v>8</v>
      </c>
      <c r="K97" s="29">
        <f t="shared" si="136"/>
        <v>0</v>
      </c>
      <c r="L97" s="29">
        <f t="shared" si="136"/>
        <v>10</v>
      </c>
      <c r="M97" s="29">
        <f t="shared" si="136"/>
        <v>27</v>
      </c>
      <c r="N97" s="29">
        <f t="shared" ref="N97" si="137">S97+Y97+AE97+AK97+AQ97+AW97+BC97+BI97++BO97+BU97</f>
        <v>63</v>
      </c>
      <c r="O97" s="50"/>
      <c r="P97" s="50"/>
      <c r="Q97" s="50"/>
      <c r="R97" s="50"/>
      <c r="S97" s="50"/>
      <c r="T97" s="51">
        <f>SUM(O97:S97)/36</f>
        <v>0</v>
      </c>
      <c r="U97" s="50"/>
      <c r="V97" s="50"/>
      <c r="W97" s="50"/>
      <c r="X97" s="50"/>
      <c r="Y97" s="50"/>
      <c r="Z97" s="51">
        <f>SUM(U97:Y97)/36</f>
        <v>0</v>
      </c>
      <c r="AA97" s="50"/>
      <c r="AB97" s="50"/>
      <c r="AC97" s="50"/>
      <c r="AD97" s="50"/>
      <c r="AE97" s="50"/>
      <c r="AF97" s="51">
        <f>SUM(AA97:AE97)/36</f>
        <v>0</v>
      </c>
      <c r="AG97" s="50"/>
      <c r="AH97" s="50"/>
      <c r="AI97" s="50"/>
      <c r="AJ97" s="50"/>
      <c r="AK97" s="50"/>
      <c r="AL97" s="51">
        <f>SUM(AG97:AK97)/36</f>
        <v>0</v>
      </c>
      <c r="AM97" s="50">
        <v>8</v>
      </c>
      <c r="AN97" s="50"/>
      <c r="AO97" s="50">
        <v>10</v>
      </c>
      <c r="AP97" s="50">
        <v>27</v>
      </c>
      <c r="AQ97" s="50">
        <v>63</v>
      </c>
      <c r="AR97" s="51">
        <f>SUM(AM97:AQ97)/36</f>
        <v>3</v>
      </c>
      <c r="AS97" s="50"/>
      <c r="AT97" s="50"/>
      <c r="AU97" s="50"/>
      <c r="AV97" s="50"/>
      <c r="AW97" s="50"/>
      <c r="AX97" s="51">
        <f>SUM(AS97:AW97)/36</f>
        <v>0</v>
      </c>
      <c r="AY97" s="50"/>
      <c r="AZ97" s="50"/>
      <c r="BA97" s="50"/>
      <c r="BB97" s="50"/>
      <c r="BC97" s="50"/>
      <c r="BD97" s="51">
        <f>SUM(AY97:BC97)/36</f>
        <v>0</v>
      </c>
      <c r="BE97" s="50"/>
      <c r="BF97" s="50"/>
      <c r="BG97" s="50"/>
      <c r="BH97" s="50"/>
      <c r="BI97" s="50"/>
      <c r="BJ97" s="51">
        <f>SUM(BE97:BI97)/36</f>
        <v>0</v>
      </c>
      <c r="BK97" s="50"/>
      <c r="BL97" s="50"/>
      <c r="BM97" s="50"/>
      <c r="BN97" s="50"/>
      <c r="BO97" s="50"/>
      <c r="BP97" s="51">
        <f>SUM(BK97:BO97)/36</f>
        <v>0</v>
      </c>
      <c r="BQ97" s="50"/>
      <c r="BR97" s="50"/>
      <c r="BS97" s="50"/>
      <c r="BT97" s="50"/>
      <c r="BU97" s="50"/>
      <c r="BV97" s="51">
        <f>SUM(BQ97:BU97)/36</f>
        <v>0</v>
      </c>
    </row>
    <row r="98" spans="1:74" ht="36" customHeight="1">
      <c r="A98" s="30" t="s">
        <v>103</v>
      </c>
      <c r="B98" s="31" t="s">
        <v>223</v>
      </c>
      <c r="C98" s="61">
        <f t="shared" ref="C98:BT98" si="138">C97</f>
        <v>5</v>
      </c>
      <c r="D98" s="61">
        <f t="shared" si="138"/>
        <v>0</v>
      </c>
      <c r="E98" s="61">
        <f t="shared" si="138"/>
        <v>0</v>
      </c>
      <c r="F98" s="61">
        <f t="shared" si="138"/>
        <v>0</v>
      </c>
      <c r="G98" s="28">
        <f t="shared" si="138"/>
        <v>3</v>
      </c>
      <c r="H98" s="28">
        <f t="shared" si="138"/>
        <v>108</v>
      </c>
      <c r="I98" s="28">
        <f t="shared" si="138"/>
        <v>45</v>
      </c>
      <c r="J98" s="28">
        <f t="shared" si="138"/>
        <v>8</v>
      </c>
      <c r="K98" s="28">
        <f t="shared" si="138"/>
        <v>0</v>
      </c>
      <c r="L98" s="28">
        <f t="shared" si="138"/>
        <v>10</v>
      </c>
      <c r="M98" s="28">
        <f t="shared" si="138"/>
        <v>27</v>
      </c>
      <c r="N98" s="28">
        <f t="shared" si="138"/>
        <v>63</v>
      </c>
      <c r="O98" s="61">
        <f t="shared" si="138"/>
        <v>0</v>
      </c>
      <c r="P98" s="61">
        <f t="shared" si="138"/>
        <v>0</v>
      </c>
      <c r="Q98" s="61">
        <f t="shared" si="138"/>
        <v>0</v>
      </c>
      <c r="R98" s="61">
        <f t="shared" si="138"/>
        <v>0</v>
      </c>
      <c r="S98" s="61">
        <f t="shared" si="138"/>
        <v>0</v>
      </c>
      <c r="T98" s="28">
        <f t="shared" si="138"/>
        <v>0</v>
      </c>
      <c r="U98" s="61">
        <f t="shared" si="138"/>
        <v>0</v>
      </c>
      <c r="V98" s="61">
        <f t="shared" si="138"/>
        <v>0</v>
      </c>
      <c r="W98" s="61">
        <f t="shared" si="138"/>
        <v>0</v>
      </c>
      <c r="X98" s="61">
        <f t="shared" si="138"/>
        <v>0</v>
      </c>
      <c r="Y98" s="61">
        <f t="shared" si="138"/>
        <v>0</v>
      </c>
      <c r="Z98" s="28">
        <f t="shared" si="138"/>
        <v>0</v>
      </c>
      <c r="AA98" s="61">
        <f t="shared" si="138"/>
        <v>0</v>
      </c>
      <c r="AB98" s="61">
        <f t="shared" si="138"/>
        <v>0</v>
      </c>
      <c r="AC98" s="61">
        <f t="shared" si="138"/>
        <v>0</v>
      </c>
      <c r="AD98" s="61">
        <f t="shared" si="138"/>
        <v>0</v>
      </c>
      <c r="AE98" s="61">
        <f t="shared" si="138"/>
        <v>0</v>
      </c>
      <c r="AF98" s="28">
        <f t="shared" si="138"/>
        <v>0</v>
      </c>
      <c r="AG98" s="61">
        <f t="shared" si="138"/>
        <v>0</v>
      </c>
      <c r="AH98" s="61">
        <f t="shared" si="138"/>
        <v>0</v>
      </c>
      <c r="AI98" s="61">
        <f t="shared" si="138"/>
        <v>0</v>
      </c>
      <c r="AJ98" s="61">
        <f t="shared" si="138"/>
        <v>0</v>
      </c>
      <c r="AK98" s="61">
        <f t="shared" si="138"/>
        <v>0</v>
      </c>
      <c r="AL98" s="28">
        <f t="shared" si="138"/>
        <v>0</v>
      </c>
      <c r="AM98" s="61">
        <f t="shared" si="138"/>
        <v>8</v>
      </c>
      <c r="AN98" s="61">
        <f t="shared" si="138"/>
        <v>0</v>
      </c>
      <c r="AO98" s="61">
        <f t="shared" si="138"/>
        <v>10</v>
      </c>
      <c r="AP98" s="61">
        <f t="shared" si="138"/>
        <v>27</v>
      </c>
      <c r="AQ98" s="61">
        <f t="shared" si="138"/>
        <v>63</v>
      </c>
      <c r="AR98" s="28">
        <f t="shared" si="138"/>
        <v>3</v>
      </c>
      <c r="AS98" s="61">
        <f t="shared" si="138"/>
        <v>0</v>
      </c>
      <c r="AT98" s="61">
        <f t="shared" si="138"/>
        <v>0</v>
      </c>
      <c r="AU98" s="61">
        <f t="shared" si="138"/>
        <v>0</v>
      </c>
      <c r="AV98" s="61">
        <f t="shared" si="138"/>
        <v>0</v>
      </c>
      <c r="AW98" s="61">
        <f t="shared" si="138"/>
        <v>0</v>
      </c>
      <c r="AX98" s="28">
        <f t="shared" si="138"/>
        <v>0</v>
      </c>
      <c r="AY98" s="61">
        <f t="shared" si="138"/>
        <v>0</v>
      </c>
      <c r="AZ98" s="61">
        <f t="shared" si="138"/>
        <v>0</v>
      </c>
      <c r="BA98" s="61">
        <f t="shared" si="138"/>
        <v>0</v>
      </c>
      <c r="BB98" s="61">
        <f t="shared" si="138"/>
        <v>0</v>
      </c>
      <c r="BC98" s="61">
        <f t="shared" si="138"/>
        <v>0</v>
      </c>
      <c r="BD98" s="28">
        <f t="shared" si="138"/>
        <v>0</v>
      </c>
      <c r="BE98" s="61">
        <f t="shared" si="138"/>
        <v>0</v>
      </c>
      <c r="BF98" s="61">
        <f t="shared" si="138"/>
        <v>0</v>
      </c>
      <c r="BG98" s="61">
        <f t="shared" si="138"/>
        <v>0</v>
      </c>
      <c r="BH98" s="61">
        <f t="shared" si="138"/>
        <v>0</v>
      </c>
      <c r="BI98" s="61">
        <f t="shared" si="138"/>
        <v>0</v>
      </c>
      <c r="BJ98" s="28">
        <f t="shared" si="138"/>
        <v>0</v>
      </c>
      <c r="BK98" s="61">
        <f t="shared" si="138"/>
        <v>0</v>
      </c>
      <c r="BL98" s="61">
        <f t="shared" si="138"/>
        <v>0</v>
      </c>
      <c r="BM98" s="61">
        <f t="shared" si="138"/>
        <v>0</v>
      </c>
      <c r="BN98" s="61">
        <f t="shared" si="138"/>
        <v>0</v>
      </c>
      <c r="BO98" s="61">
        <f t="shared" si="138"/>
        <v>0</v>
      </c>
      <c r="BP98" s="28">
        <f t="shared" si="138"/>
        <v>0</v>
      </c>
      <c r="BQ98" s="61">
        <f t="shared" si="138"/>
        <v>0</v>
      </c>
      <c r="BR98" s="61">
        <f t="shared" si="138"/>
        <v>0</v>
      </c>
      <c r="BS98" s="61">
        <f t="shared" si="138"/>
        <v>0</v>
      </c>
      <c r="BT98" s="61">
        <f t="shared" si="138"/>
        <v>0</v>
      </c>
      <c r="BU98" s="61">
        <f>BU97</f>
        <v>0</v>
      </c>
      <c r="BV98" s="28">
        <f>BV97</f>
        <v>0</v>
      </c>
    </row>
    <row r="99" spans="1:74" ht="14.25" customHeight="1" thickBot="1">
      <c r="A99" s="4"/>
      <c r="B99" s="20"/>
      <c r="C99" s="4"/>
      <c r="D99" s="4"/>
      <c r="E99" s="4"/>
      <c r="F99" s="4"/>
      <c r="G99" s="21"/>
      <c r="H99" s="21"/>
      <c r="I99" s="21"/>
      <c r="J99" s="21"/>
      <c r="K99" s="21"/>
      <c r="L99" s="21"/>
      <c r="M99" s="21"/>
      <c r="N99" s="21"/>
      <c r="O99" s="22"/>
      <c r="P99" s="22"/>
      <c r="Q99" s="22"/>
      <c r="R99" s="22"/>
      <c r="S99" s="22"/>
      <c r="T99" s="21"/>
      <c r="U99" s="22"/>
      <c r="V99" s="22"/>
      <c r="W99" s="22"/>
      <c r="X99" s="22"/>
      <c r="Y99" s="22"/>
      <c r="Z99" s="21"/>
      <c r="AA99" s="22"/>
      <c r="AB99" s="22"/>
      <c r="AC99" s="22"/>
      <c r="AD99" s="22"/>
      <c r="AE99" s="22"/>
      <c r="AF99" s="21"/>
      <c r="AG99" s="22"/>
      <c r="AH99" s="22"/>
      <c r="AI99" s="22"/>
      <c r="AJ99" s="22"/>
      <c r="AK99" s="22"/>
      <c r="AL99" s="21"/>
      <c r="AM99" s="22"/>
      <c r="AN99" s="22"/>
      <c r="AO99" s="22"/>
      <c r="AP99" s="22"/>
      <c r="AQ99" s="22"/>
      <c r="AR99" s="21"/>
      <c r="AS99" s="22"/>
      <c r="AT99" s="22"/>
      <c r="AU99" s="22"/>
      <c r="AV99" s="22"/>
      <c r="AW99" s="22"/>
      <c r="AX99" s="21"/>
      <c r="AY99" s="22"/>
      <c r="AZ99" s="22"/>
      <c r="BA99" s="22"/>
      <c r="BB99" s="22"/>
      <c r="BC99" s="22"/>
      <c r="BD99" s="21"/>
      <c r="BE99" s="22"/>
      <c r="BF99" s="22"/>
      <c r="BG99" s="22"/>
      <c r="BH99" s="22"/>
      <c r="BI99" s="22"/>
      <c r="BJ99" s="21"/>
      <c r="BK99" s="22"/>
      <c r="BL99" s="22"/>
      <c r="BM99" s="22"/>
      <c r="BN99" s="22"/>
      <c r="BO99" s="22"/>
      <c r="BP99" s="21"/>
      <c r="BQ99" s="22"/>
      <c r="BR99" s="22"/>
      <c r="BS99" s="22"/>
      <c r="BT99" s="22"/>
      <c r="BU99" s="22"/>
      <c r="BV99" s="21"/>
    </row>
    <row r="100" spans="1:74" ht="10.5" customHeight="1" thickBot="1">
      <c r="A100" s="56" t="s">
        <v>107</v>
      </c>
      <c r="B100" s="57"/>
      <c r="C100" s="58"/>
      <c r="D100" s="58"/>
      <c r="E100" s="58"/>
      <c r="F100" s="58"/>
      <c r="G100" s="59"/>
      <c r="H100" s="59"/>
      <c r="I100" s="59"/>
      <c r="J100" s="59"/>
      <c r="K100" s="59"/>
      <c r="L100" s="59"/>
      <c r="M100" s="59"/>
      <c r="N100" s="59"/>
      <c r="O100" s="60"/>
      <c r="P100" s="60"/>
      <c r="Q100" s="60"/>
      <c r="R100" s="60"/>
      <c r="S100" s="60"/>
      <c r="T100" s="59"/>
      <c r="U100" s="60"/>
      <c r="V100" s="60"/>
      <c r="W100" s="60"/>
      <c r="X100" s="60"/>
      <c r="Y100" s="60"/>
      <c r="Z100" s="59"/>
      <c r="AA100" s="60"/>
      <c r="AB100" s="60"/>
      <c r="AC100" s="60"/>
      <c r="AD100" s="60"/>
      <c r="AE100" s="60"/>
      <c r="AF100" s="59"/>
      <c r="AG100" s="60"/>
      <c r="AH100" s="60"/>
      <c r="AI100" s="60"/>
      <c r="AJ100" s="60"/>
      <c r="AK100" s="60"/>
      <c r="AL100" s="59"/>
      <c r="AM100" s="60"/>
      <c r="AN100" s="60"/>
      <c r="AO100" s="60"/>
      <c r="AP100" s="60"/>
      <c r="AQ100" s="60"/>
      <c r="AR100" s="59"/>
      <c r="AS100" s="60"/>
      <c r="AT100" s="60"/>
      <c r="AU100" s="60"/>
      <c r="AV100" s="60"/>
      <c r="AW100" s="60"/>
      <c r="AX100" s="59"/>
      <c r="AY100" s="60"/>
      <c r="AZ100" s="60"/>
      <c r="BA100" s="60"/>
      <c r="BB100" s="60"/>
      <c r="BC100" s="60"/>
      <c r="BD100" s="59"/>
      <c r="BE100" s="60"/>
      <c r="BF100" s="60"/>
      <c r="BG100" s="60"/>
      <c r="BH100" s="60"/>
      <c r="BI100" s="60"/>
      <c r="BJ100" s="59"/>
      <c r="BK100" s="60"/>
      <c r="BL100" s="60"/>
      <c r="BM100" s="60"/>
      <c r="BN100" s="60"/>
      <c r="BO100" s="60"/>
      <c r="BP100" s="59"/>
      <c r="BQ100" s="60"/>
      <c r="BR100" s="60"/>
      <c r="BS100" s="60"/>
      <c r="BT100" s="60"/>
      <c r="BU100" s="60"/>
      <c r="BV100" s="59"/>
    </row>
    <row r="101" spans="1:74" ht="21" customHeight="1">
      <c r="A101" s="50" t="s">
        <v>102</v>
      </c>
      <c r="B101" s="25" t="s">
        <v>224</v>
      </c>
      <c r="C101" s="47"/>
      <c r="D101" s="49">
        <v>8</v>
      </c>
      <c r="E101" s="49"/>
      <c r="F101" s="49"/>
      <c r="G101" s="28">
        <f>T101+Z101+AF101+AL101+AR101+AX101+BD101+BJ101+BP101+BV101</f>
        <v>3</v>
      </c>
      <c r="H101" s="28">
        <f t="shared" ref="H101" si="139">N101+I101</f>
        <v>108</v>
      </c>
      <c r="I101" s="29">
        <f t="shared" ref="I101" si="140">SUM(J101:M101)</f>
        <v>26</v>
      </c>
      <c r="J101" s="29">
        <f t="shared" ref="J101:M101" si="141">O101+U101+AA101+AG101+AM101+AS101+AY101+BE101+BK101+BQ101</f>
        <v>8</v>
      </c>
      <c r="K101" s="29">
        <f t="shared" si="141"/>
        <v>0</v>
      </c>
      <c r="L101" s="29">
        <f t="shared" si="141"/>
        <v>18</v>
      </c>
      <c r="M101" s="29">
        <f t="shared" si="141"/>
        <v>0</v>
      </c>
      <c r="N101" s="29">
        <f t="shared" ref="N101" si="142">S101+Y101+AE101+AK101+AQ101+AW101+BC101+BI101++BO101+BU101</f>
        <v>82</v>
      </c>
      <c r="O101" s="50"/>
      <c r="P101" s="50"/>
      <c r="Q101" s="50"/>
      <c r="R101" s="50"/>
      <c r="S101" s="50"/>
      <c r="T101" s="51">
        <f>SUM(O101:S101)/36</f>
        <v>0</v>
      </c>
      <c r="U101" s="50"/>
      <c r="V101" s="50"/>
      <c r="W101" s="50"/>
      <c r="X101" s="50"/>
      <c r="Y101" s="50"/>
      <c r="Z101" s="51">
        <f>SUM(U101:Y101)/36</f>
        <v>0</v>
      </c>
      <c r="AA101" s="50"/>
      <c r="AB101" s="50"/>
      <c r="AC101" s="50"/>
      <c r="AD101" s="50"/>
      <c r="AE101" s="50"/>
      <c r="AF101" s="51">
        <f>SUM(AA101:AE101)/36</f>
        <v>0</v>
      </c>
      <c r="AG101" s="50"/>
      <c r="AH101" s="50"/>
      <c r="AI101" s="50"/>
      <c r="AJ101" s="50"/>
      <c r="AK101" s="50"/>
      <c r="AL101" s="51">
        <f>SUM(AG101:AK101)/36</f>
        <v>0</v>
      </c>
      <c r="AM101" s="50"/>
      <c r="AN101" s="50"/>
      <c r="AO101" s="50"/>
      <c r="AP101" s="50"/>
      <c r="AQ101" s="50"/>
      <c r="AR101" s="51">
        <f>SUM(AM101:AQ101)/36</f>
        <v>0</v>
      </c>
      <c r="AS101" s="50"/>
      <c r="AT101" s="50"/>
      <c r="AU101" s="50"/>
      <c r="AV101" s="50"/>
      <c r="AW101" s="50"/>
      <c r="AX101" s="51">
        <f>SUM(AS101:AW101)/36</f>
        <v>0</v>
      </c>
      <c r="AY101" s="50"/>
      <c r="AZ101" s="50"/>
      <c r="BA101" s="50"/>
      <c r="BB101" s="50"/>
      <c r="BC101" s="50"/>
      <c r="BD101" s="51">
        <f>SUM(AY101:BC101)/36</f>
        <v>0</v>
      </c>
      <c r="BE101" s="50">
        <v>8</v>
      </c>
      <c r="BF101" s="50"/>
      <c r="BG101" s="50">
        <v>18</v>
      </c>
      <c r="BH101" s="50"/>
      <c r="BI101" s="50">
        <v>82</v>
      </c>
      <c r="BJ101" s="51">
        <f>SUM(BE101:BI101)/36</f>
        <v>3</v>
      </c>
      <c r="BK101" s="50"/>
      <c r="BL101" s="50"/>
      <c r="BM101" s="50"/>
      <c r="BN101" s="50"/>
      <c r="BO101" s="50"/>
      <c r="BP101" s="51">
        <f>SUM(BK101:BO101)/36</f>
        <v>0</v>
      </c>
      <c r="BQ101" s="50"/>
      <c r="BR101" s="50"/>
      <c r="BS101" s="50"/>
      <c r="BT101" s="50"/>
      <c r="BU101" s="50"/>
      <c r="BV101" s="51">
        <f>SUM(BQ101:BU101)/36</f>
        <v>0</v>
      </c>
    </row>
    <row r="102" spans="1:74" ht="21" customHeight="1">
      <c r="A102" s="30" t="s">
        <v>103</v>
      </c>
      <c r="B102" s="31" t="s">
        <v>225</v>
      </c>
      <c r="C102" s="61">
        <f t="shared" ref="C102:BV102" si="143">C101</f>
        <v>0</v>
      </c>
      <c r="D102" s="61">
        <f t="shared" si="143"/>
        <v>8</v>
      </c>
      <c r="E102" s="61">
        <f t="shared" si="143"/>
        <v>0</v>
      </c>
      <c r="F102" s="61">
        <f t="shared" si="143"/>
        <v>0</v>
      </c>
      <c r="G102" s="28">
        <f t="shared" si="143"/>
        <v>3</v>
      </c>
      <c r="H102" s="28">
        <f t="shared" si="143"/>
        <v>108</v>
      </c>
      <c r="I102" s="28">
        <f t="shared" si="143"/>
        <v>26</v>
      </c>
      <c r="J102" s="28">
        <f t="shared" si="143"/>
        <v>8</v>
      </c>
      <c r="K102" s="28">
        <f t="shared" si="143"/>
        <v>0</v>
      </c>
      <c r="L102" s="28">
        <f t="shared" si="143"/>
        <v>18</v>
      </c>
      <c r="M102" s="28">
        <f t="shared" si="143"/>
        <v>0</v>
      </c>
      <c r="N102" s="28">
        <f t="shared" si="143"/>
        <v>82</v>
      </c>
      <c r="O102" s="61">
        <f t="shared" si="143"/>
        <v>0</v>
      </c>
      <c r="P102" s="61">
        <f t="shared" si="143"/>
        <v>0</v>
      </c>
      <c r="Q102" s="61">
        <f t="shared" si="143"/>
        <v>0</v>
      </c>
      <c r="R102" s="61">
        <f t="shared" si="143"/>
        <v>0</v>
      </c>
      <c r="S102" s="61">
        <f t="shared" si="143"/>
        <v>0</v>
      </c>
      <c r="T102" s="28">
        <f t="shared" si="143"/>
        <v>0</v>
      </c>
      <c r="U102" s="61">
        <f t="shared" si="143"/>
        <v>0</v>
      </c>
      <c r="V102" s="61">
        <f t="shared" si="143"/>
        <v>0</v>
      </c>
      <c r="W102" s="61">
        <f t="shared" si="143"/>
        <v>0</v>
      </c>
      <c r="X102" s="61">
        <f t="shared" si="143"/>
        <v>0</v>
      </c>
      <c r="Y102" s="61">
        <f t="shared" si="143"/>
        <v>0</v>
      </c>
      <c r="Z102" s="28">
        <f t="shared" si="143"/>
        <v>0</v>
      </c>
      <c r="AA102" s="61">
        <f t="shared" si="143"/>
        <v>0</v>
      </c>
      <c r="AB102" s="61">
        <f t="shared" si="143"/>
        <v>0</v>
      </c>
      <c r="AC102" s="61">
        <f t="shared" si="143"/>
        <v>0</v>
      </c>
      <c r="AD102" s="61">
        <f t="shared" si="143"/>
        <v>0</v>
      </c>
      <c r="AE102" s="61">
        <f t="shared" si="143"/>
        <v>0</v>
      </c>
      <c r="AF102" s="28">
        <f t="shared" si="143"/>
        <v>0</v>
      </c>
      <c r="AG102" s="61">
        <f t="shared" si="143"/>
        <v>0</v>
      </c>
      <c r="AH102" s="61">
        <f t="shared" si="143"/>
        <v>0</v>
      </c>
      <c r="AI102" s="61">
        <f t="shared" si="143"/>
        <v>0</v>
      </c>
      <c r="AJ102" s="61">
        <f t="shared" si="143"/>
        <v>0</v>
      </c>
      <c r="AK102" s="61">
        <f t="shared" si="143"/>
        <v>0</v>
      </c>
      <c r="AL102" s="28">
        <f t="shared" si="143"/>
        <v>0</v>
      </c>
      <c r="AM102" s="61">
        <f t="shared" si="143"/>
        <v>0</v>
      </c>
      <c r="AN102" s="61">
        <f t="shared" si="143"/>
        <v>0</v>
      </c>
      <c r="AO102" s="61">
        <f t="shared" si="143"/>
        <v>0</v>
      </c>
      <c r="AP102" s="61">
        <f t="shared" si="143"/>
        <v>0</v>
      </c>
      <c r="AQ102" s="61">
        <f t="shared" si="143"/>
        <v>0</v>
      </c>
      <c r="AR102" s="28">
        <f t="shared" si="143"/>
        <v>0</v>
      </c>
      <c r="AS102" s="61">
        <f t="shared" si="143"/>
        <v>0</v>
      </c>
      <c r="AT102" s="61">
        <f t="shared" si="143"/>
        <v>0</v>
      </c>
      <c r="AU102" s="61">
        <f t="shared" si="143"/>
        <v>0</v>
      </c>
      <c r="AV102" s="61">
        <f t="shared" si="143"/>
        <v>0</v>
      </c>
      <c r="AW102" s="61">
        <f t="shared" si="143"/>
        <v>0</v>
      </c>
      <c r="AX102" s="28">
        <f t="shared" si="143"/>
        <v>0</v>
      </c>
      <c r="AY102" s="61">
        <f t="shared" si="143"/>
        <v>0</v>
      </c>
      <c r="AZ102" s="61">
        <f t="shared" si="143"/>
        <v>0</v>
      </c>
      <c r="BA102" s="61">
        <f t="shared" si="143"/>
        <v>0</v>
      </c>
      <c r="BB102" s="61">
        <f t="shared" si="143"/>
        <v>0</v>
      </c>
      <c r="BC102" s="61">
        <f t="shared" si="143"/>
        <v>0</v>
      </c>
      <c r="BD102" s="28">
        <f t="shared" si="143"/>
        <v>0</v>
      </c>
      <c r="BE102" s="61">
        <f t="shared" si="143"/>
        <v>8</v>
      </c>
      <c r="BF102" s="61">
        <f t="shared" si="143"/>
        <v>0</v>
      </c>
      <c r="BG102" s="61">
        <f t="shared" si="143"/>
        <v>18</v>
      </c>
      <c r="BH102" s="61">
        <f t="shared" si="143"/>
        <v>0</v>
      </c>
      <c r="BI102" s="61">
        <f t="shared" si="143"/>
        <v>82</v>
      </c>
      <c r="BJ102" s="28">
        <f t="shared" si="143"/>
        <v>3</v>
      </c>
      <c r="BK102" s="61">
        <f t="shared" si="143"/>
        <v>0</v>
      </c>
      <c r="BL102" s="61">
        <f t="shared" si="143"/>
        <v>0</v>
      </c>
      <c r="BM102" s="61">
        <f t="shared" si="143"/>
        <v>0</v>
      </c>
      <c r="BN102" s="61">
        <f t="shared" si="143"/>
        <v>0</v>
      </c>
      <c r="BO102" s="61">
        <f t="shared" si="143"/>
        <v>0</v>
      </c>
      <c r="BP102" s="28">
        <f t="shared" si="143"/>
        <v>0</v>
      </c>
      <c r="BQ102" s="61">
        <f t="shared" si="143"/>
        <v>0</v>
      </c>
      <c r="BR102" s="61">
        <f t="shared" si="143"/>
        <v>0</v>
      </c>
      <c r="BS102" s="61">
        <f t="shared" si="143"/>
        <v>0</v>
      </c>
      <c r="BT102" s="61">
        <f t="shared" si="143"/>
        <v>0</v>
      </c>
      <c r="BU102" s="61">
        <f t="shared" si="143"/>
        <v>0</v>
      </c>
      <c r="BV102" s="28">
        <f t="shared" si="143"/>
        <v>0</v>
      </c>
    </row>
    <row r="103" spans="1:74" ht="10.5" customHeight="1">
      <c r="A103" s="33" t="s">
        <v>76</v>
      </c>
      <c r="B103" s="62"/>
      <c r="C103" s="33"/>
      <c r="D103" s="33"/>
      <c r="E103" s="33"/>
      <c r="F103" s="33"/>
      <c r="G103" s="35"/>
      <c r="H103" s="35"/>
      <c r="I103" s="35"/>
      <c r="J103" s="35"/>
      <c r="K103" s="35"/>
      <c r="L103" s="35"/>
      <c r="M103" s="35"/>
      <c r="N103" s="35"/>
      <c r="O103" s="33"/>
      <c r="P103" s="33"/>
      <c r="Q103" s="33"/>
      <c r="R103" s="33"/>
      <c r="S103" s="33"/>
      <c r="T103" s="35"/>
      <c r="U103" s="33"/>
      <c r="V103" s="33"/>
      <c r="W103" s="33"/>
      <c r="X103" s="33"/>
      <c r="Y103" s="33"/>
      <c r="Z103" s="35"/>
      <c r="AA103" s="33"/>
      <c r="AB103" s="33"/>
      <c r="AC103" s="33"/>
      <c r="AD103" s="33"/>
      <c r="AE103" s="33"/>
      <c r="AF103" s="35"/>
      <c r="AG103" s="33"/>
      <c r="AH103" s="33"/>
      <c r="AI103" s="33"/>
      <c r="AJ103" s="33"/>
      <c r="AK103" s="33"/>
      <c r="AL103" s="35"/>
      <c r="AM103" s="33"/>
      <c r="AN103" s="33"/>
      <c r="AO103" s="33"/>
      <c r="AP103" s="33"/>
      <c r="AQ103" s="33"/>
      <c r="AR103" s="35"/>
      <c r="AS103" s="33"/>
      <c r="AT103" s="33"/>
      <c r="AU103" s="33"/>
      <c r="AV103" s="33"/>
      <c r="AW103" s="33"/>
      <c r="AX103" s="35"/>
      <c r="AY103" s="33"/>
      <c r="AZ103" s="33"/>
      <c r="BA103" s="33"/>
      <c r="BB103" s="33"/>
      <c r="BC103" s="33"/>
      <c r="BD103" s="35"/>
      <c r="BE103" s="33"/>
      <c r="BF103" s="33"/>
      <c r="BG103" s="33"/>
      <c r="BH103" s="33"/>
      <c r="BI103" s="33"/>
      <c r="BJ103" s="35"/>
      <c r="BK103" s="33"/>
      <c r="BL103" s="33"/>
      <c r="BM103" s="33"/>
      <c r="BN103" s="33"/>
      <c r="BO103" s="33"/>
      <c r="BP103" s="35"/>
      <c r="BQ103" s="33"/>
      <c r="BR103" s="33"/>
      <c r="BS103" s="33"/>
      <c r="BT103" s="33"/>
      <c r="BU103" s="33"/>
      <c r="BV103" s="35"/>
    </row>
    <row r="104" spans="1:74" ht="12.75" customHeight="1" thickBot="1">
      <c r="A104" s="4"/>
      <c r="B104" s="20"/>
      <c r="C104" s="4"/>
      <c r="D104" s="4"/>
      <c r="E104" s="4"/>
      <c r="F104" s="4"/>
      <c r="G104" s="21"/>
      <c r="H104" s="21"/>
      <c r="I104" s="21"/>
      <c r="J104" s="21"/>
      <c r="K104" s="21"/>
      <c r="L104" s="21"/>
      <c r="M104" s="21"/>
      <c r="N104" s="21"/>
      <c r="O104" s="22"/>
      <c r="P104" s="22"/>
      <c r="Q104" s="22"/>
      <c r="R104" s="22"/>
      <c r="S104" s="22"/>
      <c r="T104" s="21"/>
      <c r="U104" s="22"/>
      <c r="V104" s="22"/>
      <c r="W104" s="22"/>
      <c r="X104" s="22"/>
      <c r="Y104" s="22"/>
      <c r="Z104" s="21"/>
      <c r="AA104" s="22"/>
      <c r="AB104" s="22"/>
      <c r="AC104" s="22"/>
      <c r="AD104" s="22"/>
      <c r="AE104" s="22"/>
      <c r="AF104" s="21"/>
      <c r="AG104" s="22"/>
      <c r="AH104" s="22"/>
      <c r="AI104" s="22"/>
      <c r="AJ104" s="22"/>
      <c r="AK104" s="22"/>
      <c r="AL104" s="21"/>
      <c r="AM104" s="22"/>
      <c r="AN104" s="22"/>
      <c r="AO104" s="22"/>
      <c r="AP104" s="22"/>
      <c r="AQ104" s="22"/>
      <c r="AR104" s="21"/>
      <c r="AS104" s="22"/>
      <c r="AT104" s="22"/>
      <c r="AU104" s="22"/>
      <c r="AV104" s="22"/>
      <c r="AW104" s="22"/>
      <c r="AX104" s="21"/>
      <c r="AY104" s="22"/>
      <c r="AZ104" s="22"/>
      <c r="BA104" s="22"/>
      <c r="BB104" s="22"/>
      <c r="BC104" s="22"/>
      <c r="BD104" s="21"/>
      <c r="BE104" s="22"/>
      <c r="BF104" s="22"/>
      <c r="BG104" s="22"/>
      <c r="BH104" s="22"/>
      <c r="BI104" s="22"/>
      <c r="BJ104" s="21"/>
      <c r="BK104" s="22"/>
      <c r="BL104" s="22"/>
      <c r="BM104" s="22"/>
      <c r="BN104" s="22"/>
      <c r="BO104" s="22"/>
      <c r="BP104" s="21"/>
      <c r="BQ104" s="22"/>
      <c r="BR104" s="22"/>
      <c r="BS104" s="22"/>
      <c r="BT104" s="22"/>
      <c r="BU104" s="22"/>
      <c r="BV104" s="21"/>
    </row>
    <row r="105" spans="1:74" ht="10.5" customHeight="1" thickBot="1">
      <c r="A105" s="56" t="s">
        <v>108</v>
      </c>
      <c r="B105" s="57"/>
      <c r="C105" s="58"/>
      <c r="D105" s="58"/>
      <c r="E105" s="58"/>
      <c r="F105" s="58"/>
      <c r="G105" s="59"/>
      <c r="H105" s="59"/>
      <c r="I105" s="59"/>
      <c r="J105" s="59"/>
      <c r="K105" s="59"/>
      <c r="L105" s="59"/>
      <c r="M105" s="59"/>
      <c r="N105" s="59"/>
      <c r="O105" s="60"/>
      <c r="P105" s="60"/>
      <c r="Q105" s="60"/>
      <c r="R105" s="60"/>
      <c r="S105" s="60"/>
      <c r="T105" s="59"/>
      <c r="U105" s="60"/>
      <c r="V105" s="60"/>
      <c r="W105" s="60"/>
      <c r="X105" s="60"/>
      <c r="Y105" s="60"/>
      <c r="Z105" s="59"/>
      <c r="AA105" s="60"/>
      <c r="AB105" s="60"/>
      <c r="AC105" s="60"/>
      <c r="AD105" s="60"/>
      <c r="AE105" s="60"/>
      <c r="AF105" s="59"/>
      <c r="AG105" s="60"/>
      <c r="AH105" s="60"/>
      <c r="AI105" s="60"/>
      <c r="AJ105" s="60"/>
      <c r="AK105" s="60"/>
      <c r="AL105" s="59"/>
      <c r="AM105" s="60"/>
      <c r="AN105" s="60"/>
      <c r="AO105" s="60"/>
      <c r="AP105" s="60"/>
      <c r="AQ105" s="60"/>
      <c r="AR105" s="59"/>
      <c r="AS105" s="60"/>
      <c r="AT105" s="60"/>
      <c r="AU105" s="60"/>
      <c r="AV105" s="60"/>
      <c r="AW105" s="60"/>
      <c r="AX105" s="59"/>
      <c r="AY105" s="60"/>
      <c r="AZ105" s="60"/>
      <c r="BA105" s="60"/>
      <c r="BB105" s="60"/>
      <c r="BC105" s="60"/>
      <c r="BD105" s="59"/>
      <c r="BE105" s="60"/>
      <c r="BF105" s="60"/>
      <c r="BG105" s="60"/>
      <c r="BH105" s="60"/>
      <c r="BI105" s="60"/>
      <c r="BJ105" s="59"/>
      <c r="BK105" s="60"/>
      <c r="BL105" s="60"/>
      <c r="BM105" s="60"/>
      <c r="BN105" s="60"/>
      <c r="BO105" s="60"/>
      <c r="BP105" s="59"/>
      <c r="BQ105" s="60"/>
      <c r="BR105" s="60"/>
      <c r="BS105" s="60"/>
      <c r="BT105" s="60"/>
      <c r="BU105" s="60"/>
      <c r="BV105" s="59"/>
    </row>
    <row r="106" spans="1:74" ht="21" customHeight="1">
      <c r="A106" s="50" t="s">
        <v>102</v>
      </c>
      <c r="B106" s="25" t="s">
        <v>226</v>
      </c>
      <c r="C106" s="47"/>
      <c r="D106" s="49">
        <v>1</v>
      </c>
      <c r="E106" s="49"/>
      <c r="F106" s="49"/>
      <c r="G106" s="28">
        <f>T106+Z106+AF106+AL106+AR106+AX106+BD106+BJ106+BP106+BV106</f>
        <v>6</v>
      </c>
      <c r="H106" s="28">
        <f t="shared" ref="H106" si="144">N106+I106</f>
        <v>216</v>
      </c>
      <c r="I106" s="29">
        <f t="shared" ref="I106" si="145">SUM(J106:M106)</f>
        <v>22</v>
      </c>
      <c r="J106" s="29">
        <f t="shared" ref="J106:M106" si="146">O106+U106+AA106+AG106+AM106+AS106+AY106+BE106+BK106+BQ106</f>
        <v>10</v>
      </c>
      <c r="K106" s="29">
        <f t="shared" si="146"/>
        <v>0</v>
      </c>
      <c r="L106" s="29">
        <f t="shared" si="146"/>
        <v>12</v>
      </c>
      <c r="M106" s="29">
        <f t="shared" si="146"/>
        <v>0</v>
      </c>
      <c r="N106" s="29">
        <f t="shared" ref="N106" si="147">S106+Y106+AE106+AK106+AQ106+AW106+BC106+BI106++BO106+BU106</f>
        <v>194</v>
      </c>
      <c r="O106" s="50">
        <v>10</v>
      </c>
      <c r="P106" s="50"/>
      <c r="Q106" s="50">
        <v>12</v>
      </c>
      <c r="R106" s="50"/>
      <c r="S106" s="50">
        <v>194</v>
      </c>
      <c r="T106" s="51">
        <f>SUM(O106:S106)/36</f>
        <v>6</v>
      </c>
      <c r="U106" s="50"/>
      <c r="V106" s="50"/>
      <c r="W106" s="50"/>
      <c r="X106" s="50"/>
      <c r="Y106" s="50"/>
      <c r="Z106" s="51">
        <f>SUM(U106:Y106)/36</f>
        <v>0</v>
      </c>
      <c r="AA106" s="50"/>
      <c r="AB106" s="50"/>
      <c r="AC106" s="50"/>
      <c r="AD106" s="50"/>
      <c r="AE106" s="50"/>
      <c r="AF106" s="51">
        <f>SUM(AA106:AE106)/36</f>
        <v>0</v>
      </c>
      <c r="AG106" s="50"/>
      <c r="AH106" s="50"/>
      <c r="AI106" s="50"/>
      <c r="AJ106" s="50"/>
      <c r="AK106" s="50"/>
      <c r="AL106" s="51">
        <f>SUM(AG106:AK106)/36</f>
        <v>0</v>
      </c>
      <c r="AM106" s="50"/>
      <c r="AN106" s="50"/>
      <c r="AO106" s="50"/>
      <c r="AP106" s="50"/>
      <c r="AQ106" s="50"/>
      <c r="AR106" s="51">
        <f>SUM(AM106:AQ106)/36</f>
        <v>0</v>
      </c>
      <c r="AS106" s="50"/>
      <c r="AT106" s="50"/>
      <c r="AU106" s="50"/>
      <c r="AV106" s="50"/>
      <c r="AW106" s="50"/>
      <c r="AX106" s="51">
        <f>SUM(AS106:AW106)/36</f>
        <v>0</v>
      </c>
      <c r="AY106" s="50"/>
      <c r="AZ106" s="50"/>
      <c r="BA106" s="50"/>
      <c r="BB106" s="50"/>
      <c r="BC106" s="50"/>
      <c r="BD106" s="51">
        <f>SUM(AY106:BC106)/36</f>
        <v>0</v>
      </c>
      <c r="BE106" s="50"/>
      <c r="BF106" s="50"/>
      <c r="BG106" s="50"/>
      <c r="BH106" s="50"/>
      <c r="BI106" s="50"/>
      <c r="BJ106" s="51">
        <f>SUM(BE106:BI106)/36</f>
        <v>0</v>
      </c>
      <c r="BK106" s="50"/>
      <c r="BL106" s="50"/>
      <c r="BM106" s="50"/>
      <c r="BN106" s="50"/>
      <c r="BO106" s="50"/>
      <c r="BP106" s="51">
        <f>SUM(BK106:BO106)/36</f>
        <v>0</v>
      </c>
      <c r="BQ106" s="50"/>
      <c r="BR106" s="50"/>
      <c r="BS106" s="50"/>
      <c r="BT106" s="50"/>
      <c r="BU106" s="50"/>
      <c r="BV106" s="51">
        <f>SUM(BQ106:BU106)/36</f>
        <v>0</v>
      </c>
    </row>
    <row r="107" spans="1:74" ht="35.25" customHeight="1">
      <c r="A107" s="30" t="s">
        <v>103</v>
      </c>
      <c r="B107" s="31" t="s">
        <v>227</v>
      </c>
      <c r="C107" s="61">
        <f t="shared" ref="C107:BV107" si="148">C106</f>
        <v>0</v>
      </c>
      <c r="D107" s="61">
        <f t="shared" si="148"/>
        <v>1</v>
      </c>
      <c r="E107" s="61">
        <f t="shared" si="148"/>
        <v>0</v>
      </c>
      <c r="F107" s="61">
        <f t="shared" si="148"/>
        <v>0</v>
      </c>
      <c r="G107" s="28">
        <f t="shared" si="148"/>
        <v>6</v>
      </c>
      <c r="H107" s="28">
        <f t="shared" si="148"/>
        <v>216</v>
      </c>
      <c r="I107" s="28">
        <f t="shared" si="148"/>
        <v>22</v>
      </c>
      <c r="J107" s="28">
        <f t="shared" si="148"/>
        <v>10</v>
      </c>
      <c r="K107" s="28">
        <f t="shared" si="148"/>
        <v>0</v>
      </c>
      <c r="L107" s="28">
        <f t="shared" si="148"/>
        <v>12</v>
      </c>
      <c r="M107" s="28">
        <f t="shared" si="148"/>
        <v>0</v>
      </c>
      <c r="N107" s="28">
        <f t="shared" si="148"/>
        <v>194</v>
      </c>
      <c r="O107" s="61">
        <f t="shared" si="148"/>
        <v>10</v>
      </c>
      <c r="P107" s="61">
        <f t="shared" si="148"/>
        <v>0</v>
      </c>
      <c r="Q107" s="61">
        <f t="shared" si="148"/>
        <v>12</v>
      </c>
      <c r="R107" s="61">
        <f t="shared" si="148"/>
        <v>0</v>
      </c>
      <c r="S107" s="61">
        <f t="shared" si="148"/>
        <v>194</v>
      </c>
      <c r="T107" s="28">
        <f t="shared" si="148"/>
        <v>6</v>
      </c>
      <c r="U107" s="61">
        <f t="shared" si="148"/>
        <v>0</v>
      </c>
      <c r="V107" s="61">
        <f t="shared" si="148"/>
        <v>0</v>
      </c>
      <c r="W107" s="61">
        <f t="shared" si="148"/>
        <v>0</v>
      </c>
      <c r="X107" s="61">
        <f t="shared" si="148"/>
        <v>0</v>
      </c>
      <c r="Y107" s="61">
        <f t="shared" si="148"/>
        <v>0</v>
      </c>
      <c r="Z107" s="28">
        <f t="shared" si="148"/>
        <v>0</v>
      </c>
      <c r="AA107" s="61">
        <f t="shared" si="148"/>
        <v>0</v>
      </c>
      <c r="AB107" s="61">
        <f t="shared" si="148"/>
        <v>0</v>
      </c>
      <c r="AC107" s="61">
        <f t="shared" si="148"/>
        <v>0</v>
      </c>
      <c r="AD107" s="61">
        <f t="shared" si="148"/>
        <v>0</v>
      </c>
      <c r="AE107" s="61">
        <f t="shared" si="148"/>
        <v>0</v>
      </c>
      <c r="AF107" s="28">
        <f t="shared" si="148"/>
        <v>0</v>
      </c>
      <c r="AG107" s="61">
        <f t="shared" si="148"/>
        <v>0</v>
      </c>
      <c r="AH107" s="61">
        <f t="shared" si="148"/>
        <v>0</v>
      </c>
      <c r="AI107" s="61">
        <f t="shared" si="148"/>
        <v>0</v>
      </c>
      <c r="AJ107" s="61">
        <f t="shared" si="148"/>
        <v>0</v>
      </c>
      <c r="AK107" s="61">
        <f t="shared" si="148"/>
        <v>0</v>
      </c>
      <c r="AL107" s="28">
        <f t="shared" si="148"/>
        <v>0</v>
      </c>
      <c r="AM107" s="61">
        <f t="shared" si="148"/>
        <v>0</v>
      </c>
      <c r="AN107" s="61">
        <f t="shared" si="148"/>
        <v>0</v>
      </c>
      <c r="AO107" s="61">
        <f t="shared" si="148"/>
        <v>0</v>
      </c>
      <c r="AP107" s="61">
        <f t="shared" si="148"/>
        <v>0</v>
      </c>
      <c r="AQ107" s="61">
        <f t="shared" si="148"/>
        <v>0</v>
      </c>
      <c r="AR107" s="28">
        <f t="shared" si="148"/>
        <v>0</v>
      </c>
      <c r="AS107" s="61">
        <f t="shared" si="148"/>
        <v>0</v>
      </c>
      <c r="AT107" s="61">
        <f t="shared" si="148"/>
        <v>0</v>
      </c>
      <c r="AU107" s="61">
        <f t="shared" si="148"/>
        <v>0</v>
      </c>
      <c r="AV107" s="61">
        <f t="shared" si="148"/>
        <v>0</v>
      </c>
      <c r="AW107" s="61">
        <f t="shared" si="148"/>
        <v>0</v>
      </c>
      <c r="AX107" s="28">
        <f t="shared" si="148"/>
        <v>0</v>
      </c>
      <c r="AY107" s="61">
        <f t="shared" si="148"/>
        <v>0</v>
      </c>
      <c r="AZ107" s="61">
        <f t="shared" si="148"/>
        <v>0</v>
      </c>
      <c r="BA107" s="61">
        <f t="shared" si="148"/>
        <v>0</v>
      </c>
      <c r="BB107" s="61">
        <f t="shared" si="148"/>
        <v>0</v>
      </c>
      <c r="BC107" s="61">
        <f t="shared" si="148"/>
        <v>0</v>
      </c>
      <c r="BD107" s="28">
        <f t="shared" si="148"/>
        <v>0</v>
      </c>
      <c r="BE107" s="61">
        <f t="shared" si="148"/>
        <v>0</v>
      </c>
      <c r="BF107" s="61">
        <f t="shared" si="148"/>
        <v>0</v>
      </c>
      <c r="BG107" s="61">
        <f t="shared" si="148"/>
        <v>0</v>
      </c>
      <c r="BH107" s="61">
        <f t="shared" si="148"/>
        <v>0</v>
      </c>
      <c r="BI107" s="61">
        <f t="shared" si="148"/>
        <v>0</v>
      </c>
      <c r="BJ107" s="28">
        <f t="shared" si="148"/>
        <v>0</v>
      </c>
      <c r="BK107" s="61">
        <f t="shared" si="148"/>
        <v>0</v>
      </c>
      <c r="BL107" s="61">
        <f t="shared" si="148"/>
        <v>0</v>
      </c>
      <c r="BM107" s="61">
        <f t="shared" si="148"/>
        <v>0</v>
      </c>
      <c r="BN107" s="61">
        <f t="shared" si="148"/>
        <v>0</v>
      </c>
      <c r="BO107" s="61">
        <f t="shared" si="148"/>
        <v>0</v>
      </c>
      <c r="BP107" s="28">
        <f t="shared" si="148"/>
        <v>0</v>
      </c>
      <c r="BQ107" s="61">
        <f t="shared" si="148"/>
        <v>0</v>
      </c>
      <c r="BR107" s="61">
        <f t="shared" si="148"/>
        <v>0</v>
      </c>
      <c r="BS107" s="61">
        <f t="shared" si="148"/>
        <v>0</v>
      </c>
      <c r="BT107" s="61">
        <f t="shared" si="148"/>
        <v>0</v>
      </c>
      <c r="BU107" s="61">
        <f t="shared" si="148"/>
        <v>0</v>
      </c>
      <c r="BV107" s="28">
        <f t="shared" si="148"/>
        <v>0</v>
      </c>
    </row>
    <row r="108" spans="1:74" ht="10.5" customHeight="1">
      <c r="A108" s="33" t="s">
        <v>76</v>
      </c>
      <c r="B108" s="62"/>
      <c r="C108" s="33"/>
      <c r="D108" s="33"/>
      <c r="E108" s="33"/>
      <c r="F108" s="33"/>
      <c r="G108" s="35"/>
      <c r="H108" s="35"/>
      <c r="I108" s="35"/>
      <c r="J108" s="35"/>
      <c r="K108" s="35"/>
      <c r="L108" s="35"/>
      <c r="M108" s="35"/>
      <c r="N108" s="35"/>
      <c r="O108" s="33"/>
      <c r="P108" s="33"/>
      <c r="Q108" s="33"/>
      <c r="R108" s="33"/>
      <c r="S108" s="33"/>
      <c r="T108" s="35"/>
      <c r="U108" s="33"/>
      <c r="V108" s="33"/>
      <c r="W108" s="33"/>
      <c r="X108" s="33"/>
      <c r="Y108" s="33"/>
      <c r="Z108" s="35"/>
      <c r="AA108" s="33"/>
      <c r="AB108" s="33"/>
      <c r="AC108" s="33"/>
      <c r="AD108" s="33"/>
      <c r="AE108" s="33"/>
      <c r="AF108" s="35"/>
      <c r="AG108" s="33"/>
      <c r="AH108" s="33"/>
      <c r="AI108" s="33"/>
      <c r="AJ108" s="33"/>
      <c r="AK108" s="33"/>
      <c r="AL108" s="35"/>
      <c r="AM108" s="33"/>
      <c r="AN108" s="33"/>
      <c r="AO108" s="33"/>
      <c r="AP108" s="33"/>
      <c r="AQ108" s="33"/>
      <c r="AR108" s="35"/>
      <c r="AS108" s="33"/>
      <c r="AT108" s="33"/>
      <c r="AU108" s="33"/>
      <c r="AV108" s="33"/>
      <c r="AW108" s="33"/>
      <c r="AX108" s="35"/>
      <c r="AY108" s="33"/>
      <c r="AZ108" s="33"/>
      <c r="BA108" s="33"/>
      <c r="BB108" s="33"/>
      <c r="BC108" s="33"/>
      <c r="BD108" s="35"/>
      <c r="BE108" s="33"/>
      <c r="BF108" s="33"/>
      <c r="BG108" s="33"/>
      <c r="BH108" s="33"/>
      <c r="BI108" s="33"/>
      <c r="BJ108" s="35"/>
      <c r="BK108" s="33"/>
      <c r="BL108" s="33"/>
      <c r="BM108" s="33"/>
      <c r="BN108" s="33"/>
      <c r="BO108" s="33"/>
      <c r="BP108" s="35"/>
      <c r="BQ108" s="33"/>
      <c r="BR108" s="33"/>
      <c r="BS108" s="33"/>
      <c r="BT108" s="33"/>
      <c r="BU108" s="33"/>
      <c r="BV108" s="35"/>
    </row>
    <row r="109" spans="1:74" ht="10.5" customHeight="1" thickBot="1">
      <c r="A109" s="22"/>
      <c r="B109" s="63"/>
      <c r="C109" s="22"/>
      <c r="D109" s="22"/>
      <c r="E109" s="22"/>
      <c r="F109" s="22"/>
      <c r="G109" s="21"/>
      <c r="H109" s="21"/>
      <c r="I109" s="21"/>
      <c r="J109" s="21"/>
      <c r="K109" s="21"/>
      <c r="L109" s="21"/>
      <c r="M109" s="21"/>
      <c r="N109" s="21"/>
      <c r="O109" s="22"/>
      <c r="P109" s="22"/>
      <c r="Q109" s="22"/>
      <c r="R109" s="22"/>
      <c r="S109" s="22"/>
      <c r="T109" s="21"/>
      <c r="U109" s="22"/>
      <c r="V109" s="22"/>
      <c r="W109" s="22"/>
      <c r="X109" s="22"/>
      <c r="Y109" s="22"/>
      <c r="Z109" s="21"/>
      <c r="AA109" s="22"/>
      <c r="AB109" s="22"/>
      <c r="AC109" s="22"/>
      <c r="AD109" s="22"/>
      <c r="AE109" s="22"/>
      <c r="AF109" s="21"/>
      <c r="AG109" s="22"/>
      <c r="AH109" s="22"/>
      <c r="AI109" s="22"/>
      <c r="AJ109" s="22"/>
      <c r="AK109" s="22"/>
      <c r="AL109" s="21"/>
      <c r="AM109" s="22"/>
      <c r="AN109" s="22"/>
      <c r="AO109" s="22"/>
      <c r="AP109" s="22"/>
      <c r="AQ109" s="22"/>
      <c r="AR109" s="21"/>
      <c r="AS109" s="22"/>
      <c r="AT109" s="22"/>
      <c r="AU109" s="22"/>
      <c r="AV109" s="22"/>
      <c r="AW109" s="22"/>
      <c r="AX109" s="21"/>
      <c r="AY109" s="22"/>
      <c r="AZ109" s="22"/>
      <c r="BA109" s="22"/>
      <c r="BB109" s="22"/>
      <c r="BC109" s="22"/>
      <c r="BD109" s="21"/>
      <c r="BE109" s="22"/>
      <c r="BF109" s="22"/>
      <c r="BG109" s="22"/>
      <c r="BH109" s="22"/>
      <c r="BI109" s="22"/>
      <c r="BJ109" s="21"/>
      <c r="BK109" s="22"/>
      <c r="BL109" s="22"/>
      <c r="BM109" s="22"/>
      <c r="BN109" s="22"/>
      <c r="BO109" s="22"/>
      <c r="BP109" s="21"/>
      <c r="BQ109" s="22"/>
      <c r="BR109" s="22"/>
      <c r="BS109" s="22"/>
      <c r="BT109" s="22"/>
      <c r="BU109" s="22"/>
      <c r="BV109" s="21"/>
    </row>
    <row r="110" spans="1:74" ht="10.5" customHeight="1" thickBot="1">
      <c r="A110" s="56" t="s">
        <v>109</v>
      </c>
      <c r="B110" s="57"/>
      <c r="C110" s="58"/>
      <c r="D110" s="58"/>
      <c r="E110" s="58"/>
      <c r="F110" s="58"/>
      <c r="G110" s="59"/>
      <c r="H110" s="59"/>
      <c r="I110" s="59"/>
      <c r="J110" s="59"/>
      <c r="K110" s="59"/>
      <c r="L110" s="59"/>
      <c r="M110" s="59"/>
      <c r="N110" s="59"/>
      <c r="O110" s="60"/>
      <c r="P110" s="60"/>
      <c r="Q110" s="60"/>
      <c r="R110" s="60"/>
      <c r="S110" s="60"/>
      <c r="T110" s="59"/>
      <c r="U110" s="60"/>
      <c r="V110" s="60"/>
      <c r="W110" s="60"/>
      <c r="X110" s="60"/>
      <c r="Y110" s="60"/>
      <c r="Z110" s="59"/>
      <c r="AA110" s="60"/>
      <c r="AB110" s="60"/>
      <c r="AC110" s="60"/>
      <c r="AD110" s="60"/>
      <c r="AE110" s="60"/>
      <c r="AF110" s="59"/>
      <c r="AG110" s="60"/>
      <c r="AH110" s="60"/>
      <c r="AI110" s="60"/>
      <c r="AJ110" s="60"/>
      <c r="AK110" s="60"/>
      <c r="AL110" s="59"/>
      <c r="AM110" s="60"/>
      <c r="AN110" s="60"/>
      <c r="AO110" s="60"/>
      <c r="AP110" s="60"/>
      <c r="AQ110" s="60"/>
      <c r="AR110" s="59"/>
      <c r="AS110" s="60"/>
      <c r="AT110" s="60"/>
      <c r="AU110" s="60"/>
      <c r="AV110" s="60"/>
      <c r="AW110" s="60"/>
      <c r="AX110" s="59"/>
      <c r="AY110" s="60"/>
      <c r="AZ110" s="60"/>
      <c r="BA110" s="60"/>
      <c r="BB110" s="60"/>
      <c r="BC110" s="60"/>
      <c r="BD110" s="59"/>
      <c r="BE110" s="60"/>
      <c r="BF110" s="60"/>
      <c r="BG110" s="60"/>
      <c r="BH110" s="60"/>
      <c r="BI110" s="60"/>
      <c r="BJ110" s="59"/>
      <c r="BK110" s="60"/>
      <c r="BL110" s="60"/>
      <c r="BM110" s="60"/>
      <c r="BN110" s="60"/>
      <c r="BO110" s="60"/>
      <c r="BP110" s="59"/>
      <c r="BQ110" s="60"/>
      <c r="BR110" s="60"/>
      <c r="BS110" s="60"/>
      <c r="BT110" s="60"/>
      <c r="BU110" s="60"/>
      <c r="BV110" s="59"/>
    </row>
    <row r="111" spans="1:74" ht="30" customHeight="1">
      <c r="A111" s="50" t="s">
        <v>102</v>
      </c>
      <c r="B111" s="25" t="s">
        <v>228</v>
      </c>
      <c r="C111" s="47"/>
      <c r="D111" s="49">
        <v>6</v>
      </c>
      <c r="E111" s="49"/>
      <c r="F111" s="49"/>
      <c r="G111" s="28">
        <f>T111+Z111+AF111+AL111+AR111+AX111+BD111+BJ111+BP111+BV111</f>
        <v>2</v>
      </c>
      <c r="H111" s="28">
        <f t="shared" ref="H111" si="149">N111+I111</f>
        <v>72</v>
      </c>
      <c r="I111" s="29">
        <f t="shared" ref="I111" si="150">SUM(J111:M111)</f>
        <v>12</v>
      </c>
      <c r="J111" s="29">
        <f t="shared" ref="J111:M111" si="151">O111+U111+AA111+AG111+AM111+AS111+AY111+BE111+BK111+BQ111</f>
        <v>6</v>
      </c>
      <c r="K111" s="29">
        <f t="shared" si="151"/>
        <v>0</v>
      </c>
      <c r="L111" s="29">
        <f t="shared" si="151"/>
        <v>6</v>
      </c>
      <c r="M111" s="29">
        <f t="shared" si="151"/>
        <v>0</v>
      </c>
      <c r="N111" s="29">
        <f t="shared" ref="N111" si="152">S111+Y111+AE111+AK111+AQ111+AW111+BC111+BI111++BO111+BU111</f>
        <v>60</v>
      </c>
      <c r="O111" s="50"/>
      <c r="P111" s="50"/>
      <c r="Q111" s="50"/>
      <c r="R111" s="50"/>
      <c r="S111" s="50"/>
      <c r="T111" s="51">
        <f>SUM(O111:S111)/36</f>
        <v>0</v>
      </c>
      <c r="U111" s="50"/>
      <c r="V111" s="50"/>
      <c r="W111" s="50"/>
      <c r="X111" s="50"/>
      <c r="Y111" s="50"/>
      <c r="Z111" s="51">
        <f>SUM(U111:Y111)/36</f>
        <v>0</v>
      </c>
      <c r="AA111" s="50"/>
      <c r="AB111" s="50"/>
      <c r="AC111" s="50"/>
      <c r="AD111" s="50"/>
      <c r="AE111" s="50"/>
      <c r="AF111" s="51">
        <f>SUM(AA111:AE111)/36</f>
        <v>0</v>
      </c>
      <c r="AG111" s="50"/>
      <c r="AH111" s="50"/>
      <c r="AI111" s="50"/>
      <c r="AJ111" s="50"/>
      <c r="AK111" s="50"/>
      <c r="AL111" s="51">
        <f>SUM(AG111:AK111)/36</f>
        <v>0</v>
      </c>
      <c r="AM111" s="50"/>
      <c r="AN111" s="50"/>
      <c r="AO111" s="50"/>
      <c r="AP111" s="50"/>
      <c r="AQ111" s="50"/>
      <c r="AR111" s="51">
        <f>SUM(AM111:AQ111)/36</f>
        <v>0</v>
      </c>
      <c r="AS111" s="50">
        <v>6</v>
      </c>
      <c r="AT111" s="50"/>
      <c r="AU111" s="50">
        <v>6</v>
      </c>
      <c r="AV111" s="50"/>
      <c r="AW111" s="50">
        <v>60</v>
      </c>
      <c r="AX111" s="51">
        <f>SUM(AS111:AW111)/36</f>
        <v>2</v>
      </c>
      <c r="AY111" s="50"/>
      <c r="AZ111" s="50"/>
      <c r="BA111" s="50"/>
      <c r="BB111" s="50"/>
      <c r="BC111" s="50"/>
      <c r="BD111" s="51">
        <f>SUM(AY111:BC111)/36</f>
        <v>0</v>
      </c>
      <c r="BE111" s="50"/>
      <c r="BF111" s="50"/>
      <c r="BG111" s="50"/>
      <c r="BH111" s="50"/>
      <c r="BI111" s="50"/>
      <c r="BJ111" s="51">
        <f>SUM(BE111:BI111)/36</f>
        <v>0</v>
      </c>
      <c r="BK111" s="50"/>
      <c r="BL111" s="50"/>
      <c r="BM111" s="50"/>
      <c r="BN111" s="50"/>
      <c r="BO111" s="50"/>
      <c r="BP111" s="51">
        <f>SUM(BK111:BO111)/36</f>
        <v>0</v>
      </c>
      <c r="BQ111" s="50"/>
      <c r="BR111" s="50"/>
      <c r="BS111" s="50"/>
      <c r="BT111" s="50"/>
      <c r="BU111" s="50"/>
      <c r="BV111" s="51">
        <f>SUM(BQ111:BU111)/36</f>
        <v>0</v>
      </c>
    </row>
    <row r="112" spans="1:74" ht="36.75" customHeight="1">
      <c r="A112" s="30" t="s">
        <v>103</v>
      </c>
      <c r="B112" s="31" t="s">
        <v>229</v>
      </c>
      <c r="C112" s="61">
        <f t="shared" ref="C112:BV112" si="153">C111</f>
        <v>0</v>
      </c>
      <c r="D112" s="61">
        <f t="shared" si="153"/>
        <v>6</v>
      </c>
      <c r="E112" s="61">
        <f t="shared" si="153"/>
        <v>0</v>
      </c>
      <c r="F112" s="61">
        <f t="shared" si="153"/>
        <v>0</v>
      </c>
      <c r="G112" s="28">
        <f t="shared" si="153"/>
        <v>2</v>
      </c>
      <c r="H112" s="28">
        <f t="shared" si="153"/>
        <v>72</v>
      </c>
      <c r="I112" s="28">
        <f t="shared" si="153"/>
        <v>12</v>
      </c>
      <c r="J112" s="28">
        <f t="shared" si="153"/>
        <v>6</v>
      </c>
      <c r="K112" s="28">
        <f t="shared" si="153"/>
        <v>0</v>
      </c>
      <c r="L112" s="28">
        <f t="shared" si="153"/>
        <v>6</v>
      </c>
      <c r="M112" s="28">
        <f t="shared" si="153"/>
        <v>0</v>
      </c>
      <c r="N112" s="28">
        <f t="shared" si="153"/>
        <v>60</v>
      </c>
      <c r="O112" s="61">
        <f t="shared" si="153"/>
        <v>0</v>
      </c>
      <c r="P112" s="61">
        <f t="shared" si="153"/>
        <v>0</v>
      </c>
      <c r="Q112" s="61">
        <f t="shared" si="153"/>
        <v>0</v>
      </c>
      <c r="R112" s="61">
        <f t="shared" si="153"/>
        <v>0</v>
      </c>
      <c r="S112" s="61">
        <f t="shared" si="153"/>
        <v>0</v>
      </c>
      <c r="T112" s="28">
        <f t="shared" si="153"/>
        <v>0</v>
      </c>
      <c r="U112" s="61">
        <f t="shared" si="153"/>
        <v>0</v>
      </c>
      <c r="V112" s="61">
        <f t="shared" si="153"/>
        <v>0</v>
      </c>
      <c r="W112" s="61">
        <f t="shared" si="153"/>
        <v>0</v>
      </c>
      <c r="X112" s="61">
        <f t="shared" si="153"/>
        <v>0</v>
      </c>
      <c r="Y112" s="61">
        <f t="shared" si="153"/>
        <v>0</v>
      </c>
      <c r="Z112" s="28">
        <f t="shared" si="153"/>
        <v>0</v>
      </c>
      <c r="AA112" s="61">
        <f t="shared" si="153"/>
        <v>0</v>
      </c>
      <c r="AB112" s="61">
        <f t="shared" si="153"/>
        <v>0</v>
      </c>
      <c r="AC112" s="61">
        <f t="shared" si="153"/>
        <v>0</v>
      </c>
      <c r="AD112" s="61">
        <f t="shared" si="153"/>
        <v>0</v>
      </c>
      <c r="AE112" s="61">
        <f t="shared" si="153"/>
        <v>0</v>
      </c>
      <c r="AF112" s="28">
        <f t="shared" si="153"/>
        <v>0</v>
      </c>
      <c r="AG112" s="61">
        <f t="shared" si="153"/>
        <v>0</v>
      </c>
      <c r="AH112" s="61">
        <f t="shared" si="153"/>
        <v>0</v>
      </c>
      <c r="AI112" s="61">
        <f t="shared" si="153"/>
        <v>0</v>
      </c>
      <c r="AJ112" s="61">
        <f t="shared" si="153"/>
        <v>0</v>
      </c>
      <c r="AK112" s="61">
        <f t="shared" si="153"/>
        <v>0</v>
      </c>
      <c r="AL112" s="28">
        <f t="shared" si="153"/>
        <v>0</v>
      </c>
      <c r="AM112" s="61">
        <f t="shared" si="153"/>
        <v>0</v>
      </c>
      <c r="AN112" s="61">
        <f t="shared" si="153"/>
        <v>0</v>
      </c>
      <c r="AO112" s="61">
        <f t="shared" si="153"/>
        <v>0</v>
      </c>
      <c r="AP112" s="61">
        <f t="shared" si="153"/>
        <v>0</v>
      </c>
      <c r="AQ112" s="61">
        <f t="shared" si="153"/>
        <v>0</v>
      </c>
      <c r="AR112" s="28">
        <f t="shared" si="153"/>
        <v>0</v>
      </c>
      <c r="AS112" s="61">
        <f t="shared" si="153"/>
        <v>6</v>
      </c>
      <c r="AT112" s="61">
        <f t="shared" si="153"/>
        <v>0</v>
      </c>
      <c r="AU112" s="61">
        <f t="shared" si="153"/>
        <v>6</v>
      </c>
      <c r="AV112" s="61">
        <f t="shared" si="153"/>
        <v>0</v>
      </c>
      <c r="AW112" s="61">
        <f t="shared" si="153"/>
        <v>60</v>
      </c>
      <c r="AX112" s="28">
        <f t="shared" si="153"/>
        <v>2</v>
      </c>
      <c r="AY112" s="61">
        <f t="shared" si="153"/>
        <v>0</v>
      </c>
      <c r="AZ112" s="61">
        <f t="shared" si="153"/>
        <v>0</v>
      </c>
      <c r="BA112" s="61">
        <f t="shared" si="153"/>
        <v>0</v>
      </c>
      <c r="BB112" s="61">
        <f t="shared" si="153"/>
        <v>0</v>
      </c>
      <c r="BC112" s="61">
        <f t="shared" si="153"/>
        <v>0</v>
      </c>
      <c r="BD112" s="28">
        <f t="shared" si="153"/>
        <v>0</v>
      </c>
      <c r="BE112" s="61">
        <f t="shared" si="153"/>
        <v>0</v>
      </c>
      <c r="BF112" s="61">
        <f t="shared" si="153"/>
        <v>0</v>
      </c>
      <c r="BG112" s="61">
        <f t="shared" si="153"/>
        <v>0</v>
      </c>
      <c r="BH112" s="61">
        <f t="shared" si="153"/>
        <v>0</v>
      </c>
      <c r="BI112" s="61">
        <f t="shared" si="153"/>
        <v>0</v>
      </c>
      <c r="BJ112" s="28">
        <f t="shared" si="153"/>
        <v>0</v>
      </c>
      <c r="BK112" s="61">
        <f t="shared" si="153"/>
        <v>0</v>
      </c>
      <c r="BL112" s="61">
        <f t="shared" si="153"/>
        <v>0</v>
      </c>
      <c r="BM112" s="61">
        <f t="shared" si="153"/>
        <v>0</v>
      </c>
      <c r="BN112" s="61">
        <f t="shared" si="153"/>
        <v>0</v>
      </c>
      <c r="BO112" s="61">
        <f t="shared" si="153"/>
        <v>0</v>
      </c>
      <c r="BP112" s="28">
        <f t="shared" si="153"/>
        <v>0</v>
      </c>
      <c r="BQ112" s="61">
        <f t="shared" si="153"/>
        <v>0</v>
      </c>
      <c r="BR112" s="61">
        <f t="shared" si="153"/>
        <v>0</v>
      </c>
      <c r="BS112" s="61">
        <f t="shared" si="153"/>
        <v>0</v>
      </c>
      <c r="BT112" s="61">
        <f t="shared" si="153"/>
        <v>0</v>
      </c>
      <c r="BU112" s="61">
        <f t="shared" si="153"/>
        <v>0</v>
      </c>
      <c r="BV112" s="28">
        <f t="shared" si="153"/>
        <v>0</v>
      </c>
    </row>
    <row r="113" spans="1:74" ht="10.5" customHeight="1">
      <c r="A113" s="33" t="s">
        <v>76</v>
      </c>
      <c r="B113" s="62"/>
      <c r="C113" s="33"/>
      <c r="D113" s="33"/>
      <c r="E113" s="33"/>
      <c r="F113" s="33"/>
      <c r="G113" s="35"/>
      <c r="H113" s="35"/>
      <c r="I113" s="35"/>
      <c r="J113" s="35"/>
      <c r="K113" s="35"/>
      <c r="L113" s="35"/>
      <c r="M113" s="35"/>
      <c r="N113" s="35"/>
      <c r="O113" s="33"/>
      <c r="P113" s="33"/>
      <c r="Q113" s="33"/>
      <c r="R113" s="33"/>
      <c r="S113" s="33"/>
      <c r="T113" s="35"/>
      <c r="U113" s="33"/>
      <c r="V113" s="33"/>
      <c r="W113" s="33"/>
      <c r="X113" s="33"/>
      <c r="Y113" s="33"/>
      <c r="Z113" s="35"/>
      <c r="AA113" s="33"/>
      <c r="AB113" s="33"/>
      <c r="AC113" s="33"/>
      <c r="AD113" s="33"/>
      <c r="AE113" s="33"/>
      <c r="AF113" s="35"/>
      <c r="AG113" s="33"/>
      <c r="AH113" s="33"/>
      <c r="AI113" s="33"/>
      <c r="AJ113" s="33"/>
      <c r="AK113" s="33"/>
      <c r="AL113" s="35"/>
      <c r="AM113" s="33"/>
      <c r="AN113" s="33"/>
      <c r="AO113" s="33"/>
      <c r="AP113" s="33"/>
      <c r="AQ113" s="33"/>
      <c r="AR113" s="35"/>
      <c r="AS113" s="33"/>
      <c r="AT113" s="33"/>
      <c r="AU113" s="33"/>
      <c r="AV113" s="33"/>
      <c r="AW113" s="33"/>
      <c r="AX113" s="35"/>
      <c r="AY113" s="33"/>
      <c r="AZ113" s="33"/>
      <c r="BA113" s="33"/>
      <c r="BB113" s="33"/>
      <c r="BC113" s="33"/>
      <c r="BD113" s="35"/>
      <c r="BE113" s="33"/>
      <c r="BF113" s="33"/>
      <c r="BG113" s="33"/>
      <c r="BH113" s="33"/>
      <c r="BI113" s="33"/>
      <c r="BJ113" s="35"/>
      <c r="BK113" s="33"/>
      <c r="BL113" s="33"/>
      <c r="BM113" s="33"/>
      <c r="BN113" s="33"/>
      <c r="BO113" s="33"/>
      <c r="BP113" s="35"/>
      <c r="BQ113" s="33"/>
      <c r="BR113" s="33"/>
      <c r="BS113" s="33"/>
      <c r="BT113" s="33"/>
      <c r="BU113" s="33"/>
      <c r="BV113" s="35"/>
    </row>
    <row r="114" spans="1:74" ht="7.5" customHeight="1">
      <c r="A114" s="22"/>
      <c r="B114" s="63"/>
      <c r="C114" s="22"/>
      <c r="D114" s="22"/>
      <c r="E114" s="22"/>
      <c r="F114" s="22"/>
      <c r="G114" s="21"/>
      <c r="H114" s="21"/>
      <c r="I114" s="21"/>
      <c r="J114" s="21"/>
      <c r="K114" s="21"/>
      <c r="L114" s="21"/>
      <c r="M114" s="21"/>
      <c r="N114" s="21"/>
      <c r="O114" s="22"/>
      <c r="P114" s="22"/>
      <c r="Q114" s="22"/>
      <c r="R114" s="22"/>
      <c r="S114" s="22"/>
      <c r="T114" s="21"/>
      <c r="U114" s="22"/>
      <c r="V114" s="22"/>
      <c r="W114" s="22"/>
      <c r="X114" s="22"/>
      <c r="Y114" s="22"/>
      <c r="Z114" s="21"/>
      <c r="AA114" s="22"/>
      <c r="AB114" s="22"/>
      <c r="AC114" s="22"/>
      <c r="AD114" s="22"/>
      <c r="AE114" s="22"/>
      <c r="AF114" s="21"/>
      <c r="AG114" s="22"/>
      <c r="AH114" s="22"/>
      <c r="AI114" s="22"/>
      <c r="AJ114" s="22"/>
      <c r="AK114" s="22"/>
      <c r="AL114" s="21"/>
      <c r="AM114" s="22"/>
      <c r="AN114" s="22"/>
      <c r="AO114" s="22"/>
      <c r="AP114" s="22"/>
      <c r="AQ114" s="22"/>
      <c r="AR114" s="21"/>
      <c r="AS114" s="22"/>
      <c r="AT114" s="22"/>
      <c r="AU114" s="22"/>
      <c r="AV114" s="22"/>
      <c r="AW114" s="22"/>
      <c r="AX114" s="21"/>
      <c r="AY114" s="22"/>
      <c r="AZ114" s="22"/>
      <c r="BA114" s="22"/>
      <c r="BB114" s="22"/>
      <c r="BC114" s="22"/>
      <c r="BD114" s="21"/>
      <c r="BE114" s="22"/>
      <c r="BF114" s="22"/>
      <c r="BG114" s="22"/>
      <c r="BH114" s="22"/>
      <c r="BI114" s="22"/>
      <c r="BJ114" s="21"/>
      <c r="BK114" s="22"/>
      <c r="BL114" s="22"/>
      <c r="BM114" s="22"/>
      <c r="BN114" s="22"/>
      <c r="BO114" s="22"/>
      <c r="BP114" s="21"/>
      <c r="BQ114" s="22"/>
      <c r="BR114" s="22"/>
      <c r="BS114" s="22"/>
      <c r="BT114" s="22"/>
      <c r="BU114" s="22"/>
      <c r="BV114" s="21"/>
    </row>
    <row r="115" spans="1:74" ht="10.5" hidden="1" customHeight="1" thickBot="1">
      <c r="A115" s="56" t="s">
        <v>110</v>
      </c>
      <c r="B115" s="57"/>
      <c r="C115" s="58"/>
      <c r="D115" s="58"/>
      <c r="E115" s="58"/>
      <c r="F115" s="58"/>
      <c r="G115" s="59"/>
      <c r="H115" s="59"/>
      <c r="I115" s="59"/>
      <c r="J115" s="59"/>
      <c r="K115" s="59"/>
      <c r="L115" s="59"/>
      <c r="M115" s="59"/>
      <c r="N115" s="59"/>
      <c r="O115" s="60"/>
      <c r="P115" s="60"/>
      <c r="Q115" s="60"/>
      <c r="R115" s="60"/>
      <c r="S115" s="60"/>
      <c r="T115" s="59"/>
      <c r="U115" s="60"/>
      <c r="V115" s="60"/>
      <c r="W115" s="60"/>
      <c r="X115" s="60"/>
      <c r="Y115" s="60"/>
      <c r="Z115" s="59"/>
      <c r="AA115" s="60"/>
      <c r="AB115" s="60"/>
      <c r="AC115" s="60"/>
      <c r="AD115" s="60"/>
      <c r="AE115" s="60"/>
      <c r="AF115" s="59"/>
      <c r="AG115" s="60"/>
      <c r="AH115" s="60"/>
      <c r="AI115" s="60"/>
      <c r="AJ115" s="60"/>
      <c r="AK115" s="60"/>
      <c r="AL115" s="59"/>
      <c r="AM115" s="60"/>
      <c r="AN115" s="60"/>
      <c r="AO115" s="60"/>
      <c r="AP115" s="60"/>
      <c r="AQ115" s="60"/>
      <c r="AR115" s="59"/>
      <c r="AS115" s="60"/>
      <c r="AT115" s="60"/>
      <c r="AU115" s="60"/>
      <c r="AV115" s="60"/>
      <c r="AW115" s="60"/>
      <c r="AX115" s="59"/>
      <c r="AY115" s="60"/>
      <c r="AZ115" s="60"/>
      <c r="BA115" s="60"/>
      <c r="BB115" s="60"/>
      <c r="BC115" s="60"/>
      <c r="BD115" s="59"/>
      <c r="BE115" s="60"/>
      <c r="BF115" s="60"/>
      <c r="BG115" s="60"/>
      <c r="BH115" s="60"/>
      <c r="BI115" s="60"/>
      <c r="BJ115" s="59"/>
      <c r="BK115" s="60"/>
      <c r="BL115" s="60"/>
      <c r="BM115" s="60"/>
      <c r="BN115" s="60"/>
      <c r="BO115" s="60"/>
      <c r="BP115" s="59"/>
      <c r="BQ115" s="60"/>
      <c r="BR115" s="60"/>
      <c r="BS115" s="60"/>
      <c r="BT115" s="60"/>
      <c r="BU115" s="60"/>
      <c r="BV115" s="59"/>
    </row>
    <row r="116" spans="1:74" ht="21" hidden="1" customHeight="1">
      <c r="A116" s="50" t="s">
        <v>102</v>
      </c>
      <c r="B116" s="25"/>
      <c r="C116" s="47"/>
      <c r="D116" s="49"/>
      <c r="E116" s="49"/>
      <c r="F116" s="49"/>
      <c r="G116" s="28">
        <f>T116+Z116+AF116+AL116+AR116+AX116+BD116+BJ116+BP116+BV116</f>
        <v>0</v>
      </c>
      <c r="H116" s="28">
        <f t="shared" ref="H116" si="154">N116+I116</f>
        <v>0</v>
      </c>
      <c r="I116" s="29">
        <f t="shared" ref="I116" si="155">SUM(J116:M116)</f>
        <v>0</v>
      </c>
      <c r="J116" s="29">
        <f t="shared" ref="J116:M116" si="156">O116+U116+AA116+AG116+AM116+AS116+AY116+BE116+BK116+BQ116</f>
        <v>0</v>
      </c>
      <c r="K116" s="29">
        <f t="shared" si="156"/>
        <v>0</v>
      </c>
      <c r="L116" s="29">
        <f t="shared" si="156"/>
        <v>0</v>
      </c>
      <c r="M116" s="29">
        <f t="shared" si="156"/>
        <v>0</v>
      </c>
      <c r="N116" s="29">
        <f t="shared" ref="N116" si="157">S116+Y116+AE116+AK116+AQ116+AW116+BC116+BI116++BO116+BU116</f>
        <v>0</v>
      </c>
      <c r="O116" s="50"/>
      <c r="P116" s="50"/>
      <c r="Q116" s="50"/>
      <c r="R116" s="50"/>
      <c r="S116" s="50"/>
      <c r="T116" s="51">
        <f>SUM(O116:S116)/36</f>
        <v>0</v>
      </c>
      <c r="U116" s="50"/>
      <c r="V116" s="50"/>
      <c r="W116" s="50"/>
      <c r="X116" s="50"/>
      <c r="Y116" s="50"/>
      <c r="Z116" s="51">
        <f>SUM(U116:Y116)/36</f>
        <v>0</v>
      </c>
      <c r="AA116" s="50"/>
      <c r="AB116" s="50"/>
      <c r="AC116" s="50"/>
      <c r="AD116" s="50"/>
      <c r="AE116" s="50"/>
      <c r="AF116" s="51">
        <f>SUM(AA116:AE116)/36</f>
        <v>0</v>
      </c>
      <c r="AG116" s="50"/>
      <c r="AH116" s="50"/>
      <c r="AI116" s="50"/>
      <c r="AJ116" s="50"/>
      <c r="AK116" s="50"/>
      <c r="AL116" s="51">
        <f>SUM(AG116:AK116)/36</f>
        <v>0</v>
      </c>
      <c r="AM116" s="50"/>
      <c r="AN116" s="50"/>
      <c r="AO116" s="50"/>
      <c r="AP116" s="50"/>
      <c r="AQ116" s="50"/>
      <c r="AR116" s="51">
        <f>SUM(AM116:AQ116)/36</f>
        <v>0</v>
      </c>
      <c r="AS116" s="50"/>
      <c r="AT116" s="50"/>
      <c r="AU116" s="50"/>
      <c r="AV116" s="50"/>
      <c r="AW116" s="50"/>
      <c r="AX116" s="51">
        <f>SUM(AS116:AW116)/36</f>
        <v>0</v>
      </c>
      <c r="AY116" s="50"/>
      <c r="AZ116" s="50"/>
      <c r="BA116" s="50"/>
      <c r="BB116" s="50"/>
      <c r="BC116" s="50"/>
      <c r="BD116" s="51">
        <f>SUM(AY116:BC116)/36</f>
        <v>0</v>
      </c>
      <c r="BE116" s="50"/>
      <c r="BF116" s="50"/>
      <c r="BG116" s="50"/>
      <c r="BH116" s="50"/>
      <c r="BI116" s="50"/>
      <c r="BJ116" s="51">
        <f>SUM(BE116:BI116)/36</f>
        <v>0</v>
      </c>
      <c r="BK116" s="50"/>
      <c r="BL116" s="50"/>
      <c r="BM116" s="50"/>
      <c r="BN116" s="50"/>
      <c r="BO116" s="50"/>
      <c r="BP116" s="51">
        <f>SUM(BK116:BO116)/36</f>
        <v>0</v>
      </c>
      <c r="BQ116" s="50"/>
      <c r="BR116" s="50"/>
      <c r="BS116" s="50"/>
      <c r="BT116" s="50"/>
      <c r="BU116" s="50"/>
      <c r="BV116" s="51">
        <f>SUM(BQ116:BU116)/36</f>
        <v>0</v>
      </c>
    </row>
    <row r="117" spans="1:74" ht="21" hidden="1" customHeight="1">
      <c r="A117" s="30" t="s">
        <v>103</v>
      </c>
      <c r="B117" s="31"/>
      <c r="C117" s="61">
        <f t="shared" ref="C117:BV117" si="158">C116</f>
        <v>0</v>
      </c>
      <c r="D117" s="61">
        <f t="shared" si="158"/>
        <v>0</v>
      </c>
      <c r="E117" s="61">
        <f t="shared" si="158"/>
        <v>0</v>
      </c>
      <c r="F117" s="61">
        <f t="shared" si="158"/>
        <v>0</v>
      </c>
      <c r="G117" s="28">
        <f t="shared" si="158"/>
        <v>0</v>
      </c>
      <c r="H117" s="28">
        <f t="shared" si="158"/>
        <v>0</v>
      </c>
      <c r="I117" s="28">
        <f t="shared" si="158"/>
        <v>0</v>
      </c>
      <c r="J117" s="28">
        <f t="shared" si="158"/>
        <v>0</v>
      </c>
      <c r="K117" s="28">
        <f t="shared" si="158"/>
        <v>0</v>
      </c>
      <c r="L117" s="28">
        <f t="shared" si="158"/>
        <v>0</v>
      </c>
      <c r="M117" s="28">
        <f t="shared" si="158"/>
        <v>0</v>
      </c>
      <c r="N117" s="28">
        <f t="shared" si="158"/>
        <v>0</v>
      </c>
      <c r="O117" s="61">
        <f t="shared" si="158"/>
        <v>0</v>
      </c>
      <c r="P117" s="61">
        <f t="shared" si="158"/>
        <v>0</v>
      </c>
      <c r="Q117" s="61">
        <f t="shared" si="158"/>
        <v>0</v>
      </c>
      <c r="R117" s="61">
        <f t="shared" si="158"/>
        <v>0</v>
      </c>
      <c r="S117" s="61">
        <f t="shared" si="158"/>
        <v>0</v>
      </c>
      <c r="T117" s="28">
        <f t="shared" si="158"/>
        <v>0</v>
      </c>
      <c r="U117" s="61">
        <f t="shared" si="158"/>
        <v>0</v>
      </c>
      <c r="V117" s="61">
        <f t="shared" si="158"/>
        <v>0</v>
      </c>
      <c r="W117" s="61">
        <f t="shared" si="158"/>
        <v>0</v>
      </c>
      <c r="X117" s="61">
        <f t="shared" si="158"/>
        <v>0</v>
      </c>
      <c r="Y117" s="61">
        <f t="shared" si="158"/>
        <v>0</v>
      </c>
      <c r="Z117" s="28">
        <f t="shared" si="158"/>
        <v>0</v>
      </c>
      <c r="AA117" s="61">
        <f t="shared" si="158"/>
        <v>0</v>
      </c>
      <c r="AB117" s="61">
        <f t="shared" si="158"/>
        <v>0</v>
      </c>
      <c r="AC117" s="61">
        <f t="shared" si="158"/>
        <v>0</v>
      </c>
      <c r="AD117" s="61">
        <f t="shared" si="158"/>
        <v>0</v>
      </c>
      <c r="AE117" s="61">
        <f t="shared" si="158"/>
        <v>0</v>
      </c>
      <c r="AF117" s="28">
        <f t="shared" si="158"/>
        <v>0</v>
      </c>
      <c r="AG117" s="61">
        <f t="shared" si="158"/>
        <v>0</v>
      </c>
      <c r="AH117" s="61">
        <f t="shared" si="158"/>
        <v>0</v>
      </c>
      <c r="AI117" s="61">
        <f t="shared" si="158"/>
        <v>0</v>
      </c>
      <c r="AJ117" s="61">
        <f t="shared" si="158"/>
        <v>0</v>
      </c>
      <c r="AK117" s="61">
        <f t="shared" si="158"/>
        <v>0</v>
      </c>
      <c r="AL117" s="28">
        <f t="shared" si="158"/>
        <v>0</v>
      </c>
      <c r="AM117" s="61">
        <f t="shared" si="158"/>
        <v>0</v>
      </c>
      <c r="AN117" s="61">
        <f t="shared" si="158"/>
        <v>0</v>
      </c>
      <c r="AO117" s="61">
        <f t="shared" si="158"/>
        <v>0</v>
      </c>
      <c r="AP117" s="61">
        <f t="shared" si="158"/>
        <v>0</v>
      </c>
      <c r="AQ117" s="61">
        <f t="shared" si="158"/>
        <v>0</v>
      </c>
      <c r="AR117" s="28">
        <f t="shared" si="158"/>
        <v>0</v>
      </c>
      <c r="AS117" s="61">
        <f t="shared" si="158"/>
        <v>0</v>
      </c>
      <c r="AT117" s="61">
        <f t="shared" si="158"/>
        <v>0</v>
      </c>
      <c r="AU117" s="61">
        <f t="shared" si="158"/>
        <v>0</v>
      </c>
      <c r="AV117" s="61">
        <f t="shared" si="158"/>
        <v>0</v>
      </c>
      <c r="AW117" s="61">
        <f t="shared" si="158"/>
        <v>0</v>
      </c>
      <c r="AX117" s="28">
        <f t="shared" si="158"/>
        <v>0</v>
      </c>
      <c r="AY117" s="61">
        <f t="shared" si="158"/>
        <v>0</v>
      </c>
      <c r="AZ117" s="61">
        <f t="shared" si="158"/>
        <v>0</v>
      </c>
      <c r="BA117" s="61">
        <f t="shared" si="158"/>
        <v>0</v>
      </c>
      <c r="BB117" s="61">
        <f t="shared" si="158"/>
        <v>0</v>
      </c>
      <c r="BC117" s="61">
        <f t="shared" si="158"/>
        <v>0</v>
      </c>
      <c r="BD117" s="28">
        <f t="shared" si="158"/>
        <v>0</v>
      </c>
      <c r="BE117" s="61">
        <f t="shared" si="158"/>
        <v>0</v>
      </c>
      <c r="BF117" s="61">
        <f t="shared" si="158"/>
        <v>0</v>
      </c>
      <c r="BG117" s="61">
        <f t="shared" si="158"/>
        <v>0</v>
      </c>
      <c r="BH117" s="61">
        <f t="shared" si="158"/>
        <v>0</v>
      </c>
      <c r="BI117" s="61">
        <f t="shared" si="158"/>
        <v>0</v>
      </c>
      <c r="BJ117" s="28">
        <f t="shared" si="158"/>
        <v>0</v>
      </c>
      <c r="BK117" s="61">
        <f t="shared" si="158"/>
        <v>0</v>
      </c>
      <c r="BL117" s="61">
        <f t="shared" si="158"/>
        <v>0</v>
      </c>
      <c r="BM117" s="61">
        <f t="shared" si="158"/>
        <v>0</v>
      </c>
      <c r="BN117" s="61">
        <f t="shared" si="158"/>
        <v>0</v>
      </c>
      <c r="BO117" s="61">
        <f t="shared" si="158"/>
        <v>0</v>
      </c>
      <c r="BP117" s="28">
        <f t="shared" si="158"/>
        <v>0</v>
      </c>
      <c r="BQ117" s="61">
        <f t="shared" si="158"/>
        <v>0</v>
      </c>
      <c r="BR117" s="61">
        <f t="shared" si="158"/>
        <v>0</v>
      </c>
      <c r="BS117" s="61">
        <f t="shared" si="158"/>
        <v>0</v>
      </c>
      <c r="BT117" s="61">
        <f t="shared" si="158"/>
        <v>0</v>
      </c>
      <c r="BU117" s="61">
        <f t="shared" si="158"/>
        <v>0</v>
      </c>
      <c r="BV117" s="28">
        <f t="shared" si="158"/>
        <v>0</v>
      </c>
    </row>
    <row r="118" spans="1:74" ht="10.5" hidden="1" customHeight="1">
      <c r="A118" s="33" t="s">
        <v>76</v>
      </c>
      <c r="B118" s="62"/>
      <c r="C118" s="33"/>
      <c r="D118" s="33"/>
      <c r="E118" s="33"/>
      <c r="F118" s="33"/>
      <c r="G118" s="35"/>
      <c r="H118" s="35"/>
      <c r="I118" s="35"/>
      <c r="J118" s="35"/>
      <c r="K118" s="35"/>
      <c r="L118" s="35"/>
      <c r="M118" s="35"/>
      <c r="N118" s="35"/>
      <c r="O118" s="33"/>
      <c r="P118" s="33"/>
      <c r="Q118" s="33"/>
      <c r="R118" s="33"/>
      <c r="S118" s="33"/>
      <c r="T118" s="35"/>
      <c r="U118" s="33"/>
      <c r="V118" s="33"/>
      <c r="W118" s="33"/>
      <c r="X118" s="33"/>
      <c r="Y118" s="33"/>
      <c r="Z118" s="35"/>
      <c r="AA118" s="33"/>
      <c r="AB118" s="33"/>
      <c r="AC118" s="33"/>
      <c r="AD118" s="33"/>
      <c r="AE118" s="33"/>
      <c r="AF118" s="35"/>
      <c r="AG118" s="33"/>
      <c r="AH118" s="33"/>
      <c r="AI118" s="33"/>
      <c r="AJ118" s="33"/>
      <c r="AK118" s="33"/>
      <c r="AL118" s="35"/>
      <c r="AM118" s="33"/>
      <c r="AN118" s="33"/>
      <c r="AO118" s="33"/>
      <c r="AP118" s="33"/>
      <c r="AQ118" s="33"/>
      <c r="AR118" s="35"/>
      <c r="AS118" s="33"/>
      <c r="AT118" s="33"/>
      <c r="AU118" s="33"/>
      <c r="AV118" s="33"/>
      <c r="AW118" s="33"/>
      <c r="AX118" s="35"/>
      <c r="AY118" s="33"/>
      <c r="AZ118" s="33"/>
      <c r="BA118" s="33"/>
      <c r="BB118" s="33"/>
      <c r="BC118" s="33"/>
      <c r="BD118" s="35"/>
      <c r="BE118" s="33"/>
      <c r="BF118" s="33"/>
      <c r="BG118" s="33"/>
      <c r="BH118" s="33"/>
      <c r="BI118" s="33"/>
      <c r="BJ118" s="35"/>
      <c r="BK118" s="33"/>
      <c r="BL118" s="33"/>
      <c r="BM118" s="33"/>
      <c r="BN118" s="33"/>
      <c r="BO118" s="33"/>
      <c r="BP118" s="35"/>
      <c r="BQ118" s="33"/>
      <c r="BR118" s="33"/>
      <c r="BS118" s="33"/>
      <c r="BT118" s="33"/>
      <c r="BU118" s="33"/>
      <c r="BV118" s="35"/>
    </row>
    <row r="119" spans="1:74" ht="10.5" hidden="1" customHeight="1">
      <c r="A119" s="22"/>
      <c r="B119" s="63"/>
      <c r="C119" s="22"/>
      <c r="D119" s="22"/>
      <c r="E119" s="22"/>
      <c r="F119" s="22"/>
      <c r="G119" s="21"/>
      <c r="H119" s="21"/>
      <c r="I119" s="21"/>
      <c r="J119" s="21"/>
      <c r="K119" s="21"/>
      <c r="L119" s="21"/>
      <c r="M119" s="21"/>
      <c r="N119" s="21"/>
      <c r="O119" s="22"/>
      <c r="P119" s="22"/>
      <c r="Q119" s="22"/>
      <c r="R119" s="22"/>
      <c r="S119" s="22"/>
      <c r="T119" s="21"/>
      <c r="U119" s="22"/>
      <c r="V119" s="22"/>
      <c r="W119" s="22"/>
      <c r="X119" s="22"/>
      <c r="Y119" s="22"/>
      <c r="Z119" s="21"/>
      <c r="AA119" s="22"/>
      <c r="AB119" s="22"/>
      <c r="AC119" s="22"/>
      <c r="AD119" s="22"/>
      <c r="AE119" s="22"/>
      <c r="AF119" s="21"/>
      <c r="AG119" s="22"/>
      <c r="AH119" s="22"/>
      <c r="AI119" s="22"/>
      <c r="AJ119" s="22"/>
      <c r="AK119" s="22"/>
      <c r="AL119" s="21"/>
      <c r="AM119" s="22"/>
      <c r="AN119" s="22"/>
      <c r="AO119" s="22"/>
      <c r="AP119" s="22"/>
      <c r="AQ119" s="22"/>
      <c r="AR119" s="21"/>
      <c r="AS119" s="22"/>
      <c r="AT119" s="22"/>
      <c r="AU119" s="22"/>
      <c r="AV119" s="22"/>
      <c r="AW119" s="22"/>
      <c r="AX119" s="21"/>
      <c r="AY119" s="22"/>
      <c r="AZ119" s="22"/>
      <c r="BA119" s="22"/>
      <c r="BB119" s="22"/>
      <c r="BC119" s="22"/>
      <c r="BD119" s="21"/>
      <c r="BE119" s="22"/>
      <c r="BF119" s="22"/>
      <c r="BG119" s="22"/>
      <c r="BH119" s="22"/>
      <c r="BI119" s="22"/>
      <c r="BJ119" s="21"/>
      <c r="BK119" s="22"/>
      <c r="BL119" s="22"/>
      <c r="BM119" s="22"/>
      <c r="BN119" s="22"/>
      <c r="BO119" s="22"/>
      <c r="BP119" s="21"/>
      <c r="BQ119" s="22"/>
      <c r="BR119" s="22"/>
      <c r="BS119" s="22"/>
      <c r="BT119" s="22"/>
      <c r="BU119" s="22"/>
      <c r="BV119" s="21"/>
    </row>
    <row r="120" spans="1:74" ht="10.5" hidden="1" customHeight="1" thickBot="1">
      <c r="A120" s="56" t="s">
        <v>111</v>
      </c>
      <c r="B120" s="57"/>
      <c r="C120" s="58"/>
      <c r="D120" s="58"/>
      <c r="E120" s="58"/>
      <c r="F120" s="58"/>
      <c r="G120" s="59"/>
      <c r="H120" s="59"/>
      <c r="I120" s="59"/>
      <c r="J120" s="59"/>
      <c r="K120" s="59"/>
      <c r="L120" s="59"/>
      <c r="M120" s="59"/>
      <c r="N120" s="59"/>
      <c r="O120" s="60"/>
      <c r="P120" s="60"/>
      <c r="Q120" s="60"/>
      <c r="R120" s="60"/>
      <c r="S120" s="60"/>
      <c r="T120" s="59"/>
      <c r="U120" s="60"/>
      <c r="V120" s="60"/>
      <c r="W120" s="60"/>
      <c r="X120" s="60"/>
      <c r="Y120" s="60"/>
      <c r="Z120" s="59"/>
      <c r="AA120" s="60"/>
      <c r="AB120" s="60"/>
      <c r="AC120" s="60"/>
      <c r="AD120" s="60"/>
      <c r="AE120" s="60"/>
      <c r="AF120" s="59"/>
      <c r="AG120" s="60"/>
      <c r="AH120" s="60"/>
      <c r="AI120" s="60"/>
      <c r="AJ120" s="60"/>
      <c r="AK120" s="60"/>
      <c r="AL120" s="59"/>
      <c r="AM120" s="60"/>
      <c r="AN120" s="60"/>
      <c r="AO120" s="60"/>
      <c r="AP120" s="60"/>
      <c r="AQ120" s="60"/>
      <c r="AR120" s="59"/>
      <c r="AS120" s="60"/>
      <c r="AT120" s="60"/>
      <c r="AU120" s="60"/>
      <c r="AV120" s="60"/>
      <c r="AW120" s="60"/>
      <c r="AX120" s="59"/>
      <c r="AY120" s="60"/>
      <c r="AZ120" s="60"/>
      <c r="BA120" s="60"/>
      <c r="BB120" s="60"/>
      <c r="BC120" s="60"/>
      <c r="BD120" s="59"/>
      <c r="BE120" s="60"/>
      <c r="BF120" s="60"/>
      <c r="BG120" s="60"/>
      <c r="BH120" s="60"/>
      <c r="BI120" s="60"/>
      <c r="BJ120" s="59"/>
      <c r="BK120" s="60"/>
      <c r="BL120" s="60"/>
      <c r="BM120" s="60"/>
      <c r="BN120" s="60"/>
      <c r="BO120" s="60"/>
      <c r="BP120" s="59"/>
      <c r="BQ120" s="60"/>
      <c r="BR120" s="60"/>
      <c r="BS120" s="60"/>
      <c r="BT120" s="60"/>
      <c r="BU120" s="60"/>
      <c r="BV120" s="59"/>
    </row>
    <row r="121" spans="1:74" ht="21" hidden="1" customHeight="1">
      <c r="A121" s="50" t="s">
        <v>102</v>
      </c>
      <c r="B121" s="25"/>
      <c r="C121" s="47"/>
      <c r="D121" s="49"/>
      <c r="E121" s="49"/>
      <c r="F121" s="49"/>
      <c r="G121" s="28">
        <f>T121+Z121+AF121+AL121+AR121+AX121+BD121+BJ121+BP121+BV121</f>
        <v>0</v>
      </c>
      <c r="H121" s="28">
        <f t="shared" ref="H121" si="159">N121+I121</f>
        <v>0</v>
      </c>
      <c r="I121" s="29">
        <f t="shared" ref="I121" si="160">SUM(J121:M121)</f>
        <v>0</v>
      </c>
      <c r="J121" s="29">
        <f t="shared" ref="J121:M121" si="161">O121+U121+AA121+AG121+AM121+AS121+AY121+BE121+BK121+BQ121</f>
        <v>0</v>
      </c>
      <c r="K121" s="29">
        <f t="shared" si="161"/>
        <v>0</v>
      </c>
      <c r="L121" s="29">
        <f t="shared" si="161"/>
        <v>0</v>
      </c>
      <c r="M121" s="29">
        <f t="shared" si="161"/>
        <v>0</v>
      </c>
      <c r="N121" s="29">
        <f t="shared" ref="N121" si="162">S121+Y121+AE121+AK121+AQ121+AW121+BC121+BI121++BO121+BU121</f>
        <v>0</v>
      </c>
      <c r="O121" s="50"/>
      <c r="P121" s="50"/>
      <c r="Q121" s="50"/>
      <c r="R121" s="50"/>
      <c r="S121" s="50"/>
      <c r="T121" s="51">
        <f>SUM(O121:S121)/36</f>
        <v>0</v>
      </c>
      <c r="U121" s="50"/>
      <c r="V121" s="50"/>
      <c r="W121" s="50"/>
      <c r="X121" s="50"/>
      <c r="Y121" s="50"/>
      <c r="Z121" s="51">
        <f>SUM(U121:Y121)/36</f>
        <v>0</v>
      </c>
      <c r="AA121" s="50"/>
      <c r="AB121" s="50"/>
      <c r="AC121" s="50"/>
      <c r="AD121" s="50"/>
      <c r="AE121" s="50"/>
      <c r="AF121" s="51">
        <f>SUM(AA121:AE121)/36</f>
        <v>0</v>
      </c>
      <c r="AG121" s="50"/>
      <c r="AH121" s="50"/>
      <c r="AI121" s="50"/>
      <c r="AJ121" s="50"/>
      <c r="AK121" s="50"/>
      <c r="AL121" s="51">
        <f>SUM(AG121:AK121)/36</f>
        <v>0</v>
      </c>
      <c r="AM121" s="50"/>
      <c r="AN121" s="50"/>
      <c r="AO121" s="50"/>
      <c r="AP121" s="50"/>
      <c r="AQ121" s="50"/>
      <c r="AR121" s="51">
        <f>SUM(AM121:AQ121)/36</f>
        <v>0</v>
      </c>
      <c r="AS121" s="50"/>
      <c r="AT121" s="50"/>
      <c r="AU121" s="50"/>
      <c r="AV121" s="50"/>
      <c r="AW121" s="50"/>
      <c r="AX121" s="51">
        <f>SUM(AS121:AW121)/36</f>
        <v>0</v>
      </c>
      <c r="AY121" s="50"/>
      <c r="AZ121" s="50"/>
      <c r="BA121" s="50"/>
      <c r="BB121" s="50"/>
      <c r="BC121" s="50"/>
      <c r="BD121" s="51">
        <f>SUM(AY121:BC121)/36</f>
        <v>0</v>
      </c>
      <c r="BE121" s="50"/>
      <c r="BF121" s="50"/>
      <c r="BG121" s="50"/>
      <c r="BH121" s="50"/>
      <c r="BI121" s="50"/>
      <c r="BJ121" s="51">
        <f>SUM(BE121:BI121)/36</f>
        <v>0</v>
      </c>
      <c r="BK121" s="50"/>
      <c r="BL121" s="50"/>
      <c r="BM121" s="50"/>
      <c r="BN121" s="50"/>
      <c r="BO121" s="50"/>
      <c r="BP121" s="51">
        <f>SUM(BK121:BO121)/36</f>
        <v>0</v>
      </c>
      <c r="BQ121" s="50"/>
      <c r="BR121" s="50"/>
      <c r="BS121" s="50"/>
      <c r="BT121" s="50"/>
      <c r="BU121" s="50"/>
      <c r="BV121" s="51">
        <f>SUM(BQ121:BU121)/36</f>
        <v>0</v>
      </c>
    </row>
    <row r="122" spans="1:74" ht="21" hidden="1" customHeight="1">
      <c r="A122" s="30" t="s">
        <v>103</v>
      </c>
      <c r="B122" s="31"/>
      <c r="C122" s="61">
        <f t="shared" ref="C122:BV122" si="163">C121</f>
        <v>0</v>
      </c>
      <c r="D122" s="61">
        <f t="shared" si="163"/>
        <v>0</v>
      </c>
      <c r="E122" s="61">
        <f t="shared" si="163"/>
        <v>0</v>
      </c>
      <c r="F122" s="61">
        <f t="shared" si="163"/>
        <v>0</v>
      </c>
      <c r="G122" s="28">
        <f t="shared" si="163"/>
        <v>0</v>
      </c>
      <c r="H122" s="28">
        <f t="shared" si="163"/>
        <v>0</v>
      </c>
      <c r="I122" s="28">
        <f t="shared" si="163"/>
        <v>0</v>
      </c>
      <c r="J122" s="28">
        <f t="shared" si="163"/>
        <v>0</v>
      </c>
      <c r="K122" s="28">
        <f t="shared" si="163"/>
        <v>0</v>
      </c>
      <c r="L122" s="28">
        <f t="shared" si="163"/>
        <v>0</v>
      </c>
      <c r="M122" s="28">
        <f t="shared" si="163"/>
        <v>0</v>
      </c>
      <c r="N122" s="28">
        <f t="shared" si="163"/>
        <v>0</v>
      </c>
      <c r="O122" s="61">
        <f t="shared" si="163"/>
        <v>0</v>
      </c>
      <c r="P122" s="61">
        <f t="shared" si="163"/>
        <v>0</v>
      </c>
      <c r="Q122" s="61">
        <f t="shared" si="163"/>
        <v>0</v>
      </c>
      <c r="R122" s="61">
        <f t="shared" si="163"/>
        <v>0</v>
      </c>
      <c r="S122" s="61">
        <f t="shared" si="163"/>
        <v>0</v>
      </c>
      <c r="T122" s="28">
        <f t="shared" si="163"/>
        <v>0</v>
      </c>
      <c r="U122" s="61">
        <f t="shared" si="163"/>
        <v>0</v>
      </c>
      <c r="V122" s="61">
        <f t="shared" si="163"/>
        <v>0</v>
      </c>
      <c r="W122" s="61">
        <f t="shared" si="163"/>
        <v>0</v>
      </c>
      <c r="X122" s="61">
        <f t="shared" si="163"/>
        <v>0</v>
      </c>
      <c r="Y122" s="61">
        <f t="shared" si="163"/>
        <v>0</v>
      </c>
      <c r="Z122" s="28">
        <f t="shared" si="163"/>
        <v>0</v>
      </c>
      <c r="AA122" s="61">
        <f t="shared" si="163"/>
        <v>0</v>
      </c>
      <c r="AB122" s="61">
        <f t="shared" si="163"/>
        <v>0</v>
      </c>
      <c r="AC122" s="61">
        <f t="shared" si="163"/>
        <v>0</v>
      </c>
      <c r="AD122" s="61">
        <f t="shared" si="163"/>
        <v>0</v>
      </c>
      <c r="AE122" s="61">
        <f t="shared" si="163"/>
        <v>0</v>
      </c>
      <c r="AF122" s="28">
        <f t="shared" si="163"/>
        <v>0</v>
      </c>
      <c r="AG122" s="61">
        <f t="shared" si="163"/>
        <v>0</v>
      </c>
      <c r="AH122" s="61">
        <f t="shared" si="163"/>
        <v>0</v>
      </c>
      <c r="AI122" s="61">
        <f t="shared" si="163"/>
        <v>0</v>
      </c>
      <c r="AJ122" s="61">
        <f t="shared" si="163"/>
        <v>0</v>
      </c>
      <c r="AK122" s="61">
        <f t="shared" si="163"/>
        <v>0</v>
      </c>
      <c r="AL122" s="28">
        <f t="shared" si="163"/>
        <v>0</v>
      </c>
      <c r="AM122" s="61">
        <f t="shared" si="163"/>
        <v>0</v>
      </c>
      <c r="AN122" s="61">
        <f t="shared" si="163"/>
        <v>0</v>
      </c>
      <c r="AO122" s="61">
        <f t="shared" si="163"/>
        <v>0</v>
      </c>
      <c r="AP122" s="61">
        <f t="shared" si="163"/>
        <v>0</v>
      </c>
      <c r="AQ122" s="61">
        <f t="shared" si="163"/>
        <v>0</v>
      </c>
      <c r="AR122" s="28">
        <f t="shared" si="163"/>
        <v>0</v>
      </c>
      <c r="AS122" s="61">
        <f t="shared" si="163"/>
        <v>0</v>
      </c>
      <c r="AT122" s="61">
        <f t="shared" si="163"/>
        <v>0</v>
      </c>
      <c r="AU122" s="61">
        <f t="shared" si="163"/>
        <v>0</v>
      </c>
      <c r="AV122" s="61">
        <f t="shared" si="163"/>
        <v>0</v>
      </c>
      <c r="AW122" s="61">
        <f t="shared" si="163"/>
        <v>0</v>
      </c>
      <c r="AX122" s="28">
        <f t="shared" si="163"/>
        <v>0</v>
      </c>
      <c r="AY122" s="61">
        <f t="shared" si="163"/>
        <v>0</v>
      </c>
      <c r="AZ122" s="61">
        <f t="shared" si="163"/>
        <v>0</v>
      </c>
      <c r="BA122" s="61">
        <f t="shared" si="163"/>
        <v>0</v>
      </c>
      <c r="BB122" s="61">
        <f t="shared" si="163"/>
        <v>0</v>
      </c>
      <c r="BC122" s="61">
        <f t="shared" si="163"/>
        <v>0</v>
      </c>
      <c r="BD122" s="28">
        <f t="shared" si="163"/>
        <v>0</v>
      </c>
      <c r="BE122" s="61">
        <f t="shared" si="163"/>
        <v>0</v>
      </c>
      <c r="BF122" s="61">
        <f t="shared" si="163"/>
        <v>0</v>
      </c>
      <c r="BG122" s="61">
        <f t="shared" si="163"/>
        <v>0</v>
      </c>
      <c r="BH122" s="61">
        <f t="shared" si="163"/>
        <v>0</v>
      </c>
      <c r="BI122" s="61">
        <f t="shared" si="163"/>
        <v>0</v>
      </c>
      <c r="BJ122" s="28">
        <f t="shared" si="163"/>
        <v>0</v>
      </c>
      <c r="BK122" s="61">
        <f t="shared" si="163"/>
        <v>0</v>
      </c>
      <c r="BL122" s="61">
        <f t="shared" si="163"/>
        <v>0</v>
      </c>
      <c r="BM122" s="61">
        <f t="shared" si="163"/>
        <v>0</v>
      </c>
      <c r="BN122" s="61">
        <f t="shared" si="163"/>
        <v>0</v>
      </c>
      <c r="BO122" s="61">
        <f t="shared" si="163"/>
        <v>0</v>
      </c>
      <c r="BP122" s="28">
        <f t="shared" si="163"/>
        <v>0</v>
      </c>
      <c r="BQ122" s="61">
        <f t="shared" si="163"/>
        <v>0</v>
      </c>
      <c r="BR122" s="61">
        <f t="shared" si="163"/>
        <v>0</v>
      </c>
      <c r="BS122" s="61">
        <f t="shared" si="163"/>
        <v>0</v>
      </c>
      <c r="BT122" s="61">
        <f t="shared" si="163"/>
        <v>0</v>
      </c>
      <c r="BU122" s="61">
        <f t="shared" si="163"/>
        <v>0</v>
      </c>
      <c r="BV122" s="28">
        <f t="shared" si="163"/>
        <v>0</v>
      </c>
    </row>
    <row r="123" spans="1:74" ht="10.5" hidden="1" customHeight="1">
      <c r="A123" s="33" t="s">
        <v>76</v>
      </c>
      <c r="B123" s="62"/>
      <c r="C123" s="33"/>
      <c r="D123" s="33"/>
      <c r="E123" s="33"/>
      <c r="F123" s="33"/>
      <c r="G123" s="35"/>
      <c r="H123" s="35"/>
      <c r="I123" s="35"/>
      <c r="J123" s="35"/>
      <c r="K123" s="35"/>
      <c r="L123" s="35"/>
      <c r="M123" s="35"/>
      <c r="N123" s="35"/>
      <c r="O123" s="33"/>
      <c r="P123" s="33"/>
      <c r="Q123" s="33"/>
      <c r="R123" s="33"/>
      <c r="S123" s="33"/>
      <c r="T123" s="35"/>
      <c r="U123" s="33"/>
      <c r="V123" s="33"/>
      <c r="W123" s="33"/>
      <c r="X123" s="33"/>
      <c r="Y123" s="33"/>
      <c r="Z123" s="35"/>
      <c r="AA123" s="33"/>
      <c r="AB123" s="33"/>
      <c r="AC123" s="33"/>
      <c r="AD123" s="33"/>
      <c r="AE123" s="33"/>
      <c r="AF123" s="35"/>
      <c r="AG123" s="33"/>
      <c r="AH123" s="33"/>
      <c r="AI123" s="33"/>
      <c r="AJ123" s="33"/>
      <c r="AK123" s="33"/>
      <c r="AL123" s="35"/>
      <c r="AM123" s="33"/>
      <c r="AN123" s="33"/>
      <c r="AO123" s="33"/>
      <c r="AP123" s="33"/>
      <c r="AQ123" s="33"/>
      <c r="AR123" s="35"/>
      <c r="AS123" s="33"/>
      <c r="AT123" s="33"/>
      <c r="AU123" s="33"/>
      <c r="AV123" s="33"/>
      <c r="AW123" s="33"/>
      <c r="AX123" s="35"/>
      <c r="AY123" s="33"/>
      <c r="AZ123" s="33"/>
      <c r="BA123" s="33"/>
      <c r="BB123" s="33"/>
      <c r="BC123" s="33"/>
      <c r="BD123" s="35"/>
      <c r="BE123" s="33"/>
      <c r="BF123" s="33"/>
      <c r="BG123" s="33"/>
      <c r="BH123" s="33"/>
      <c r="BI123" s="33"/>
      <c r="BJ123" s="35"/>
      <c r="BK123" s="33"/>
      <c r="BL123" s="33"/>
      <c r="BM123" s="33"/>
      <c r="BN123" s="33"/>
      <c r="BO123" s="33"/>
      <c r="BP123" s="35"/>
      <c r="BQ123" s="33"/>
      <c r="BR123" s="33"/>
      <c r="BS123" s="33"/>
      <c r="BT123" s="33"/>
      <c r="BU123" s="33"/>
      <c r="BV123" s="35"/>
    </row>
    <row r="124" spans="1:74" ht="10.5" hidden="1" customHeight="1">
      <c r="A124" s="22"/>
      <c r="B124" s="63"/>
      <c r="C124" s="22"/>
      <c r="D124" s="22"/>
      <c r="E124" s="22"/>
      <c r="F124" s="22"/>
      <c r="G124" s="21"/>
      <c r="H124" s="21"/>
      <c r="I124" s="21"/>
      <c r="J124" s="21"/>
      <c r="K124" s="21"/>
      <c r="L124" s="21"/>
      <c r="M124" s="21"/>
      <c r="N124" s="21"/>
      <c r="O124" s="22"/>
      <c r="P124" s="22"/>
      <c r="Q124" s="22"/>
      <c r="R124" s="22"/>
      <c r="S124" s="22"/>
      <c r="T124" s="21"/>
      <c r="U124" s="22"/>
      <c r="V124" s="22"/>
      <c r="W124" s="22"/>
      <c r="X124" s="22"/>
      <c r="Y124" s="22"/>
      <c r="Z124" s="21"/>
      <c r="AA124" s="22"/>
      <c r="AB124" s="22"/>
      <c r="AC124" s="22"/>
      <c r="AD124" s="22"/>
      <c r="AE124" s="22"/>
      <c r="AF124" s="21"/>
      <c r="AG124" s="22"/>
      <c r="AH124" s="22"/>
      <c r="AI124" s="22"/>
      <c r="AJ124" s="22"/>
      <c r="AK124" s="22"/>
      <c r="AL124" s="21"/>
      <c r="AM124" s="22"/>
      <c r="AN124" s="22"/>
      <c r="AO124" s="22"/>
      <c r="AP124" s="22"/>
      <c r="AQ124" s="22"/>
      <c r="AR124" s="21"/>
      <c r="AS124" s="22"/>
      <c r="AT124" s="22"/>
      <c r="AU124" s="22"/>
      <c r="AV124" s="22"/>
      <c r="AW124" s="22"/>
      <c r="AX124" s="21"/>
      <c r="AY124" s="22"/>
      <c r="AZ124" s="22"/>
      <c r="BA124" s="22"/>
      <c r="BB124" s="22"/>
      <c r="BC124" s="22"/>
      <c r="BD124" s="21"/>
      <c r="BE124" s="22"/>
      <c r="BF124" s="22"/>
      <c r="BG124" s="22"/>
      <c r="BH124" s="22"/>
      <c r="BI124" s="22"/>
      <c r="BJ124" s="21"/>
      <c r="BK124" s="22"/>
      <c r="BL124" s="22"/>
      <c r="BM124" s="22"/>
      <c r="BN124" s="22"/>
      <c r="BO124" s="22"/>
      <c r="BP124" s="21"/>
      <c r="BQ124" s="22"/>
      <c r="BR124" s="22"/>
      <c r="BS124" s="22"/>
      <c r="BT124" s="22"/>
      <c r="BU124" s="22"/>
      <c r="BV124" s="21"/>
    </row>
    <row r="125" spans="1:74" ht="10.5" hidden="1" customHeight="1" thickBot="1">
      <c r="A125" s="56" t="s">
        <v>112</v>
      </c>
      <c r="B125" s="57"/>
      <c r="C125" s="58"/>
      <c r="D125" s="58"/>
      <c r="E125" s="58"/>
      <c r="F125" s="58"/>
      <c r="G125" s="59"/>
      <c r="H125" s="59"/>
      <c r="I125" s="59"/>
      <c r="J125" s="59"/>
      <c r="K125" s="59"/>
      <c r="L125" s="59"/>
      <c r="M125" s="59"/>
      <c r="N125" s="59"/>
      <c r="O125" s="60"/>
      <c r="P125" s="60"/>
      <c r="Q125" s="60"/>
      <c r="R125" s="60"/>
      <c r="S125" s="60"/>
      <c r="T125" s="59"/>
      <c r="U125" s="60"/>
      <c r="V125" s="60"/>
      <c r="W125" s="60"/>
      <c r="X125" s="60"/>
      <c r="Y125" s="60"/>
      <c r="Z125" s="59"/>
      <c r="AA125" s="60"/>
      <c r="AB125" s="60"/>
      <c r="AC125" s="60"/>
      <c r="AD125" s="60"/>
      <c r="AE125" s="60"/>
      <c r="AF125" s="59"/>
      <c r="AG125" s="60"/>
      <c r="AH125" s="60"/>
      <c r="AI125" s="60"/>
      <c r="AJ125" s="60"/>
      <c r="AK125" s="60"/>
      <c r="AL125" s="59"/>
      <c r="AM125" s="60"/>
      <c r="AN125" s="60"/>
      <c r="AO125" s="60"/>
      <c r="AP125" s="60"/>
      <c r="AQ125" s="60"/>
      <c r="AR125" s="59"/>
      <c r="AS125" s="60"/>
      <c r="AT125" s="60"/>
      <c r="AU125" s="60"/>
      <c r="AV125" s="60"/>
      <c r="AW125" s="60"/>
      <c r="AX125" s="59"/>
      <c r="AY125" s="60"/>
      <c r="AZ125" s="60"/>
      <c r="BA125" s="60"/>
      <c r="BB125" s="60"/>
      <c r="BC125" s="60"/>
      <c r="BD125" s="59"/>
      <c r="BE125" s="60"/>
      <c r="BF125" s="60"/>
      <c r="BG125" s="60"/>
      <c r="BH125" s="60"/>
      <c r="BI125" s="60"/>
      <c r="BJ125" s="59"/>
      <c r="BK125" s="60"/>
      <c r="BL125" s="60"/>
      <c r="BM125" s="60"/>
      <c r="BN125" s="60"/>
      <c r="BO125" s="60"/>
      <c r="BP125" s="59"/>
      <c r="BQ125" s="60"/>
      <c r="BR125" s="60"/>
      <c r="BS125" s="60"/>
      <c r="BT125" s="60"/>
      <c r="BU125" s="60"/>
      <c r="BV125" s="59"/>
    </row>
    <row r="126" spans="1:74" ht="21" hidden="1" customHeight="1">
      <c r="A126" s="50" t="s">
        <v>102</v>
      </c>
      <c r="B126" s="25"/>
      <c r="C126" s="47"/>
      <c r="D126" s="49"/>
      <c r="E126" s="49"/>
      <c r="F126" s="49"/>
      <c r="G126" s="28">
        <f>T126+Z126+AF126+AL126+AR126+AX126+BD126+BJ126+BP126+BV126</f>
        <v>0</v>
      </c>
      <c r="H126" s="28">
        <f t="shared" ref="H126" si="164">N126+I126</f>
        <v>0</v>
      </c>
      <c r="I126" s="29">
        <f t="shared" ref="I126" si="165">SUM(J126:M126)</f>
        <v>0</v>
      </c>
      <c r="J126" s="29">
        <f t="shared" ref="J126:M126" si="166">O126+U126+AA126+AG126+AM126+AS126+AY126+BE126+BK126+BQ126</f>
        <v>0</v>
      </c>
      <c r="K126" s="29">
        <f t="shared" si="166"/>
        <v>0</v>
      </c>
      <c r="L126" s="29">
        <f t="shared" si="166"/>
        <v>0</v>
      </c>
      <c r="M126" s="29">
        <f t="shared" si="166"/>
        <v>0</v>
      </c>
      <c r="N126" s="29">
        <f t="shared" ref="N126" si="167">S126+Y126+AE126+AK126+AQ126+AW126+BC126+BI126++BO126+BU126</f>
        <v>0</v>
      </c>
      <c r="O126" s="50"/>
      <c r="P126" s="50"/>
      <c r="Q126" s="50"/>
      <c r="R126" s="50"/>
      <c r="S126" s="50"/>
      <c r="T126" s="51">
        <f>SUM(O126:S126)/36</f>
        <v>0</v>
      </c>
      <c r="U126" s="50"/>
      <c r="V126" s="50"/>
      <c r="W126" s="50"/>
      <c r="X126" s="50"/>
      <c r="Y126" s="50"/>
      <c r="Z126" s="51">
        <f>SUM(U126:Y126)/36</f>
        <v>0</v>
      </c>
      <c r="AA126" s="50"/>
      <c r="AB126" s="50"/>
      <c r="AC126" s="50"/>
      <c r="AD126" s="50"/>
      <c r="AE126" s="50"/>
      <c r="AF126" s="51">
        <f>SUM(AA126:AE126)/36</f>
        <v>0</v>
      </c>
      <c r="AG126" s="50"/>
      <c r="AH126" s="50"/>
      <c r="AI126" s="50"/>
      <c r="AJ126" s="50"/>
      <c r="AK126" s="50"/>
      <c r="AL126" s="51">
        <f>SUM(AG126:AK126)/36</f>
        <v>0</v>
      </c>
      <c r="AM126" s="50"/>
      <c r="AN126" s="50"/>
      <c r="AO126" s="50"/>
      <c r="AP126" s="50"/>
      <c r="AQ126" s="50"/>
      <c r="AR126" s="51">
        <f>SUM(AM126:AQ126)/36</f>
        <v>0</v>
      </c>
      <c r="AS126" s="50"/>
      <c r="AT126" s="50"/>
      <c r="AU126" s="50"/>
      <c r="AV126" s="50"/>
      <c r="AW126" s="50"/>
      <c r="AX126" s="51">
        <f>SUM(AS126:AW126)/36</f>
        <v>0</v>
      </c>
      <c r="AY126" s="50"/>
      <c r="AZ126" s="50"/>
      <c r="BA126" s="50"/>
      <c r="BB126" s="50"/>
      <c r="BC126" s="50"/>
      <c r="BD126" s="51">
        <f>SUM(AY126:BC126)/36</f>
        <v>0</v>
      </c>
      <c r="BE126" s="50"/>
      <c r="BF126" s="50"/>
      <c r="BG126" s="50"/>
      <c r="BH126" s="50"/>
      <c r="BI126" s="50"/>
      <c r="BJ126" s="51">
        <f>SUM(BE126:BI126)/36</f>
        <v>0</v>
      </c>
      <c r="BK126" s="50"/>
      <c r="BL126" s="50"/>
      <c r="BM126" s="50"/>
      <c r="BN126" s="50"/>
      <c r="BO126" s="50"/>
      <c r="BP126" s="51">
        <f>SUM(BK126:BO126)/36</f>
        <v>0</v>
      </c>
      <c r="BQ126" s="50"/>
      <c r="BR126" s="50"/>
      <c r="BS126" s="50"/>
      <c r="BT126" s="50"/>
      <c r="BU126" s="50"/>
      <c r="BV126" s="51">
        <f>SUM(BQ126:BU126)/36</f>
        <v>0</v>
      </c>
    </row>
    <row r="127" spans="1:74" ht="21" hidden="1" customHeight="1">
      <c r="A127" s="30" t="s">
        <v>103</v>
      </c>
      <c r="B127" s="31"/>
      <c r="C127" s="61">
        <f t="shared" ref="C127:BT127" si="168">C126</f>
        <v>0</v>
      </c>
      <c r="D127" s="61">
        <f t="shared" si="168"/>
        <v>0</v>
      </c>
      <c r="E127" s="61">
        <f t="shared" si="168"/>
        <v>0</v>
      </c>
      <c r="F127" s="61">
        <f t="shared" si="168"/>
        <v>0</v>
      </c>
      <c r="G127" s="28">
        <f t="shared" si="168"/>
        <v>0</v>
      </c>
      <c r="H127" s="28">
        <f t="shared" si="168"/>
        <v>0</v>
      </c>
      <c r="I127" s="28">
        <f t="shared" si="168"/>
        <v>0</v>
      </c>
      <c r="J127" s="28">
        <f t="shared" si="168"/>
        <v>0</v>
      </c>
      <c r="K127" s="28">
        <f t="shared" si="168"/>
        <v>0</v>
      </c>
      <c r="L127" s="28">
        <f t="shared" si="168"/>
        <v>0</v>
      </c>
      <c r="M127" s="28">
        <f t="shared" si="168"/>
        <v>0</v>
      </c>
      <c r="N127" s="28">
        <f t="shared" si="168"/>
        <v>0</v>
      </c>
      <c r="O127" s="61">
        <f t="shared" si="168"/>
        <v>0</v>
      </c>
      <c r="P127" s="61">
        <f t="shared" si="168"/>
        <v>0</v>
      </c>
      <c r="Q127" s="61">
        <f t="shared" si="168"/>
        <v>0</v>
      </c>
      <c r="R127" s="61">
        <f t="shared" si="168"/>
        <v>0</v>
      </c>
      <c r="S127" s="61">
        <f t="shared" si="168"/>
        <v>0</v>
      </c>
      <c r="T127" s="28">
        <f t="shared" si="168"/>
        <v>0</v>
      </c>
      <c r="U127" s="61">
        <f t="shared" si="168"/>
        <v>0</v>
      </c>
      <c r="V127" s="61">
        <f t="shared" si="168"/>
        <v>0</v>
      </c>
      <c r="W127" s="61">
        <f t="shared" si="168"/>
        <v>0</v>
      </c>
      <c r="X127" s="61">
        <f t="shared" si="168"/>
        <v>0</v>
      </c>
      <c r="Y127" s="61">
        <f t="shared" si="168"/>
        <v>0</v>
      </c>
      <c r="Z127" s="28">
        <f t="shared" si="168"/>
        <v>0</v>
      </c>
      <c r="AA127" s="61">
        <f t="shared" si="168"/>
        <v>0</v>
      </c>
      <c r="AB127" s="61">
        <f t="shared" si="168"/>
        <v>0</v>
      </c>
      <c r="AC127" s="61">
        <f t="shared" si="168"/>
        <v>0</v>
      </c>
      <c r="AD127" s="61">
        <f t="shared" si="168"/>
        <v>0</v>
      </c>
      <c r="AE127" s="61">
        <f t="shared" si="168"/>
        <v>0</v>
      </c>
      <c r="AF127" s="28">
        <f t="shared" si="168"/>
        <v>0</v>
      </c>
      <c r="AG127" s="61">
        <f t="shared" si="168"/>
        <v>0</v>
      </c>
      <c r="AH127" s="61">
        <f t="shared" si="168"/>
        <v>0</v>
      </c>
      <c r="AI127" s="61">
        <f t="shared" si="168"/>
        <v>0</v>
      </c>
      <c r="AJ127" s="61">
        <f t="shared" si="168"/>
        <v>0</v>
      </c>
      <c r="AK127" s="61">
        <f t="shared" si="168"/>
        <v>0</v>
      </c>
      <c r="AL127" s="28">
        <f t="shared" si="168"/>
        <v>0</v>
      </c>
      <c r="AM127" s="61">
        <f t="shared" si="168"/>
        <v>0</v>
      </c>
      <c r="AN127" s="61">
        <f t="shared" si="168"/>
        <v>0</v>
      </c>
      <c r="AO127" s="61">
        <f t="shared" si="168"/>
        <v>0</v>
      </c>
      <c r="AP127" s="61">
        <f t="shared" si="168"/>
        <v>0</v>
      </c>
      <c r="AQ127" s="61">
        <f t="shared" si="168"/>
        <v>0</v>
      </c>
      <c r="AR127" s="28">
        <f t="shared" si="168"/>
        <v>0</v>
      </c>
      <c r="AS127" s="61">
        <f t="shared" si="168"/>
        <v>0</v>
      </c>
      <c r="AT127" s="61">
        <f t="shared" si="168"/>
        <v>0</v>
      </c>
      <c r="AU127" s="61">
        <f t="shared" si="168"/>
        <v>0</v>
      </c>
      <c r="AV127" s="61">
        <f t="shared" si="168"/>
        <v>0</v>
      </c>
      <c r="AW127" s="61">
        <f t="shared" si="168"/>
        <v>0</v>
      </c>
      <c r="AX127" s="28">
        <f t="shared" si="168"/>
        <v>0</v>
      </c>
      <c r="AY127" s="61">
        <f t="shared" si="168"/>
        <v>0</v>
      </c>
      <c r="AZ127" s="61">
        <f t="shared" si="168"/>
        <v>0</v>
      </c>
      <c r="BA127" s="61">
        <f t="shared" si="168"/>
        <v>0</v>
      </c>
      <c r="BB127" s="61">
        <f t="shared" si="168"/>
        <v>0</v>
      </c>
      <c r="BC127" s="61">
        <f t="shared" si="168"/>
        <v>0</v>
      </c>
      <c r="BD127" s="28">
        <f t="shared" si="168"/>
        <v>0</v>
      </c>
      <c r="BE127" s="61">
        <f t="shared" si="168"/>
        <v>0</v>
      </c>
      <c r="BF127" s="61">
        <f t="shared" si="168"/>
        <v>0</v>
      </c>
      <c r="BG127" s="61">
        <f t="shared" si="168"/>
        <v>0</v>
      </c>
      <c r="BH127" s="61">
        <f t="shared" si="168"/>
        <v>0</v>
      </c>
      <c r="BI127" s="61">
        <f t="shared" si="168"/>
        <v>0</v>
      </c>
      <c r="BJ127" s="28">
        <f t="shared" si="168"/>
        <v>0</v>
      </c>
      <c r="BK127" s="61">
        <f t="shared" si="168"/>
        <v>0</v>
      </c>
      <c r="BL127" s="61">
        <f t="shared" si="168"/>
        <v>0</v>
      </c>
      <c r="BM127" s="61">
        <f t="shared" si="168"/>
        <v>0</v>
      </c>
      <c r="BN127" s="61">
        <f t="shared" si="168"/>
        <v>0</v>
      </c>
      <c r="BO127" s="61">
        <f t="shared" si="168"/>
        <v>0</v>
      </c>
      <c r="BP127" s="28">
        <f t="shared" si="168"/>
        <v>0</v>
      </c>
      <c r="BQ127" s="61">
        <f t="shared" si="168"/>
        <v>0</v>
      </c>
      <c r="BR127" s="61">
        <f t="shared" si="168"/>
        <v>0</v>
      </c>
      <c r="BS127" s="61">
        <f t="shared" si="168"/>
        <v>0</v>
      </c>
      <c r="BT127" s="61">
        <f t="shared" si="168"/>
        <v>0</v>
      </c>
      <c r="BU127" s="61">
        <f>BU126</f>
        <v>0</v>
      </c>
      <c r="BV127" s="28">
        <f>BV126</f>
        <v>0</v>
      </c>
    </row>
    <row r="128" spans="1:74" ht="10.5" hidden="1" customHeight="1">
      <c r="A128" s="22"/>
      <c r="B128" s="63"/>
      <c r="C128" s="22"/>
      <c r="D128" s="22"/>
      <c r="E128" s="22"/>
      <c r="F128" s="22"/>
      <c r="G128" s="21"/>
      <c r="H128" s="21"/>
      <c r="I128" s="21"/>
      <c r="J128" s="21"/>
      <c r="K128" s="21"/>
      <c r="L128" s="21"/>
      <c r="M128" s="21"/>
      <c r="N128" s="21"/>
      <c r="O128" s="22"/>
      <c r="P128" s="22"/>
      <c r="Q128" s="22"/>
      <c r="R128" s="22"/>
      <c r="S128" s="22"/>
      <c r="T128" s="21"/>
      <c r="U128" s="22"/>
      <c r="V128" s="22"/>
      <c r="W128" s="22"/>
      <c r="X128" s="22"/>
      <c r="Y128" s="22"/>
      <c r="Z128" s="21"/>
      <c r="AA128" s="22"/>
      <c r="AB128" s="22"/>
      <c r="AC128" s="22"/>
      <c r="AD128" s="22"/>
      <c r="AE128" s="22"/>
      <c r="AF128" s="21"/>
      <c r="AG128" s="22"/>
      <c r="AH128" s="22"/>
      <c r="AI128" s="22"/>
      <c r="AJ128" s="22"/>
      <c r="AK128" s="22"/>
      <c r="AL128" s="21"/>
      <c r="AM128" s="22"/>
      <c r="AN128" s="22"/>
      <c r="AO128" s="22"/>
      <c r="AP128" s="22"/>
      <c r="AQ128" s="22"/>
      <c r="AR128" s="21"/>
      <c r="AS128" s="22"/>
      <c r="AT128" s="22"/>
      <c r="AU128" s="22"/>
      <c r="AV128" s="22"/>
      <c r="AW128" s="22"/>
      <c r="AX128" s="21"/>
      <c r="AY128" s="22"/>
      <c r="AZ128" s="22"/>
      <c r="BA128" s="22"/>
      <c r="BB128" s="22"/>
      <c r="BC128" s="22"/>
      <c r="BD128" s="21"/>
      <c r="BE128" s="22"/>
      <c r="BF128" s="22"/>
      <c r="BG128" s="22"/>
      <c r="BH128" s="22"/>
      <c r="BI128" s="22"/>
      <c r="BJ128" s="21"/>
      <c r="BK128" s="22"/>
      <c r="BL128" s="22"/>
      <c r="BM128" s="22"/>
      <c r="BN128" s="22"/>
      <c r="BO128" s="22"/>
      <c r="BP128" s="21"/>
      <c r="BQ128" s="22"/>
      <c r="BR128" s="22"/>
      <c r="BS128" s="22"/>
      <c r="BT128" s="22"/>
      <c r="BU128" s="22"/>
      <c r="BV128" s="21"/>
    </row>
    <row r="129" spans="1:76" ht="10.5" hidden="1" customHeight="1" thickBot="1">
      <c r="A129" s="56" t="s">
        <v>113</v>
      </c>
      <c r="B129" s="57"/>
      <c r="C129" s="58"/>
      <c r="D129" s="58"/>
      <c r="E129" s="58"/>
      <c r="F129" s="58"/>
      <c r="G129" s="59"/>
      <c r="H129" s="59"/>
      <c r="I129" s="59"/>
      <c r="J129" s="59"/>
      <c r="K129" s="59"/>
      <c r="L129" s="59"/>
      <c r="M129" s="59"/>
      <c r="N129" s="59"/>
      <c r="O129" s="60"/>
      <c r="P129" s="60"/>
      <c r="Q129" s="60"/>
      <c r="R129" s="60"/>
      <c r="S129" s="60"/>
      <c r="T129" s="59"/>
      <c r="U129" s="60"/>
      <c r="V129" s="60"/>
      <c r="W129" s="60"/>
      <c r="X129" s="60"/>
      <c r="Y129" s="60"/>
      <c r="Z129" s="59"/>
      <c r="AA129" s="60"/>
      <c r="AB129" s="60"/>
      <c r="AC129" s="60"/>
      <c r="AD129" s="60"/>
      <c r="AE129" s="60"/>
      <c r="AF129" s="59"/>
      <c r="AG129" s="60"/>
      <c r="AH129" s="60"/>
      <c r="AI129" s="60"/>
      <c r="AJ129" s="60"/>
      <c r="AK129" s="60"/>
      <c r="AL129" s="59"/>
      <c r="AM129" s="60"/>
      <c r="AN129" s="60"/>
      <c r="AO129" s="60"/>
      <c r="AP129" s="60"/>
      <c r="AQ129" s="60"/>
      <c r="AR129" s="59"/>
      <c r="AS129" s="60"/>
      <c r="AT129" s="60"/>
      <c r="AU129" s="60"/>
      <c r="AV129" s="60"/>
      <c r="AW129" s="60"/>
      <c r="AX129" s="59"/>
      <c r="AY129" s="60"/>
      <c r="AZ129" s="60"/>
      <c r="BA129" s="60"/>
      <c r="BB129" s="60"/>
      <c r="BC129" s="60"/>
      <c r="BD129" s="59"/>
      <c r="BE129" s="60"/>
      <c r="BF129" s="60"/>
      <c r="BG129" s="60"/>
      <c r="BH129" s="60"/>
      <c r="BI129" s="60"/>
      <c r="BJ129" s="59"/>
      <c r="BK129" s="60"/>
      <c r="BL129" s="60"/>
      <c r="BM129" s="60"/>
      <c r="BN129" s="60"/>
      <c r="BO129" s="60"/>
      <c r="BP129" s="59"/>
      <c r="BQ129" s="60"/>
      <c r="BR129" s="60"/>
      <c r="BS129" s="60"/>
      <c r="BT129" s="60"/>
      <c r="BU129" s="60"/>
      <c r="BV129" s="59"/>
    </row>
    <row r="130" spans="1:76" ht="21" hidden="1" customHeight="1">
      <c r="A130" s="50" t="s">
        <v>102</v>
      </c>
      <c r="B130" s="25"/>
      <c r="C130" s="47"/>
      <c r="D130" s="49"/>
      <c r="E130" s="49"/>
      <c r="F130" s="49"/>
      <c r="G130" s="28">
        <f>T130+Z130+AF130+AL130+AR130+AX130+BD130+BJ130+BP130+BV130</f>
        <v>0</v>
      </c>
      <c r="H130" s="28">
        <f t="shared" ref="H130" si="169">N130+I130</f>
        <v>0</v>
      </c>
      <c r="I130" s="29">
        <f t="shared" ref="I130" si="170">SUM(J130:M130)</f>
        <v>0</v>
      </c>
      <c r="J130" s="29">
        <f t="shared" ref="J130:M130" si="171">O130+U130+AA130+AG130+AM130+AS130+AY130+BE130+BK130+BQ130</f>
        <v>0</v>
      </c>
      <c r="K130" s="29">
        <f t="shared" si="171"/>
        <v>0</v>
      </c>
      <c r="L130" s="29">
        <f t="shared" si="171"/>
        <v>0</v>
      </c>
      <c r="M130" s="29">
        <f t="shared" si="171"/>
        <v>0</v>
      </c>
      <c r="N130" s="29">
        <f t="shared" ref="N130" si="172">S130+Y130+AE130+AK130+AQ130+AW130+BC130+BI130++BO130+BU130</f>
        <v>0</v>
      </c>
      <c r="O130" s="50"/>
      <c r="P130" s="50"/>
      <c r="Q130" s="50"/>
      <c r="R130" s="50"/>
      <c r="S130" s="50"/>
      <c r="T130" s="51">
        <f>SUM(O130:S130)/36</f>
        <v>0</v>
      </c>
      <c r="U130" s="64"/>
      <c r="V130" s="50"/>
      <c r="W130" s="50"/>
      <c r="X130" s="50"/>
      <c r="Y130" s="50"/>
      <c r="Z130" s="51">
        <f>SUM(U130:Y130)/36</f>
        <v>0</v>
      </c>
      <c r="AA130" s="50"/>
      <c r="AB130" s="50"/>
      <c r="AC130" s="50"/>
      <c r="AD130" s="50"/>
      <c r="AE130" s="50"/>
      <c r="AF130" s="51">
        <f>SUM(AA130:AE130)/36</f>
        <v>0</v>
      </c>
      <c r="AG130" s="50"/>
      <c r="AH130" s="50"/>
      <c r="AI130" s="50"/>
      <c r="AJ130" s="50"/>
      <c r="AK130" s="50"/>
      <c r="AL130" s="51"/>
      <c r="AM130" s="50"/>
      <c r="AN130" s="50"/>
      <c r="AO130" s="50"/>
      <c r="AP130" s="50"/>
      <c r="AQ130" s="50"/>
      <c r="AR130" s="51"/>
      <c r="AS130" s="50"/>
      <c r="AT130" s="50"/>
      <c r="AU130" s="50"/>
      <c r="AV130" s="50"/>
      <c r="AW130" s="50"/>
      <c r="AX130" s="51"/>
      <c r="AY130" s="50"/>
      <c r="AZ130" s="50"/>
      <c r="BA130" s="50"/>
      <c r="BB130" s="50"/>
      <c r="BC130" s="50"/>
      <c r="BD130" s="51"/>
      <c r="BE130" s="50"/>
      <c r="BF130" s="50"/>
      <c r="BG130" s="50"/>
      <c r="BH130" s="50"/>
      <c r="BI130" s="50"/>
      <c r="BJ130" s="51"/>
      <c r="BK130" s="50"/>
      <c r="BL130" s="50"/>
      <c r="BM130" s="50"/>
      <c r="BN130" s="50"/>
      <c r="BO130" s="50"/>
      <c r="BP130" s="51"/>
      <c r="BQ130" s="50"/>
      <c r="BR130" s="50"/>
      <c r="BS130" s="50"/>
      <c r="BT130" s="50"/>
      <c r="BU130" s="50"/>
      <c r="BV130" s="51"/>
    </row>
    <row r="131" spans="1:76" ht="21" hidden="1" customHeight="1">
      <c r="A131" s="30" t="s">
        <v>103</v>
      </c>
      <c r="B131" s="31"/>
      <c r="C131" s="61">
        <f t="shared" ref="C131:BV131" si="173">C130</f>
        <v>0</v>
      </c>
      <c r="D131" s="61">
        <f t="shared" si="173"/>
        <v>0</v>
      </c>
      <c r="E131" s="61">
        <f t="shared" si="173"/>
        <v>0</v>
      </c>
      <c r="F131" s="61">
        <f t="shared" si="173"/>
        <v>0</v>
      </c>
      <c r="G131" s="28">
        <f t="shared" si="173"/>
        <v>0</v>
      </c>
      <c r="H131" s="28">
        <f t="shared" si="173"/>
        <v>0</v>
      </c>
      <c r="I131" s="28">
        <f t="shared" si="173"/>
        <v>0</v>
      </c>
      <c r="J131" s="28">
        <f t="shared" si="173"/>
        <v>0</v>
      </c>
      <c r="K131" s="28">
        <f t="shared" si="173"/>
        <v>0</v>
      </c>
      <c r="L131" s="28">
        <f t="shared" si="173"/>
        <v>0</v>
      </c>
      <c r="M131" s="28">
        <f t="shared" si="173"/>
        <v>0</v>
      </c>
      <c r="N131" s="28">
        <f t="shared" si="173"/>
        <v>0</v>
      </c>
      <c r="O131" s="61">
        <f t="shared" si="173"/>
        <v>0</v>
      </c>
      <c r="P131" s="61">
        <f t="shared" si="173"/>
        <v>0</v>
      </c>
      <c r="Q131" s="61">
        <f t="shared" si="173"/>
        <v>0</v>
      </c>
      <c r="R131" s="61">
        <f t="shared" si="173"/>
        <v>0</v>
      </c>
      <c r="S131" s="61">
        <f t="shared" si="173"/>
        <v>0</v>
      </c>
      <c r="T131" s="28">
        <f t="shared" si="173"/>
        <v>0</v>
      </c>
      <c r="U131" s="61">
        <f t="shared" si="173"/>
        <v>0</v>
      </c>
      <c r="V131" s="61">
        <f t="shared" si="173"/>
        <v>0</v>
      </c>
      <c r="W131" s="61">
        <f t="shared" si="173"/>
        <v>0</v>
      </c>
      <c r="X131" s="61">
        <f t="shared" si="173"/>
        <v>0</v>
      </c>
      <c r="Y131" s="61">
        <f t="shared" si="173"/>
        <v>0</v>
      </c>
      <c r="Z131" s="28">
        <f t="shared" si="173"/>
        <v>0</v>
      </c>
      <c r="AA131" s="61">
        <f t="shared" si="173"/>
        <v>0</v>
      </c>
      <c r="AB131" s="61">
        <f t="shared" si="173"/>
        <v>0</v>
      </c>
      <c r="AC131" s="61">
        <f t="shared" si="173"/>
        <v>0</v>
      </c>
      <c r="AD131" s="61">
        <f t="shared" si="173"/>
        <v>0</v>
      </c>
      <c r="AE131" s="61">
        <f t="shared" si="173"/>
        <v>0</v>
      </c>
      <c r="AF131" s="28">
        <f t="shared" si="173"/>
        <v>0</v>
      </c>
      <c r="AG131" s="61">
        <f t="shared" si="173"/>
        <v>0</v>
      </c>
      <c r="AH131" s="61">
        <f t="shared" si="173"/>
        <v>0</v>
      </c>
      <c r="AI131" s="61">
        <f t="shared" si="173"/>
        <v>0</v>
      </c>
      <c r="AJ131" s="61">
        <f t="shared" si="173"/>
        <v>0</v>
      </c>
      <c r="AK131" s="61">
        <f t="shared" si="173"/>
        <v>0</v>
      </c>
      <c r="AL131" s="28">
        <f t="shared" si="173"/>
        <v>0</v>
      </c>
      <c r="AM131" s="61">
        <f t="shared" si="173"/>
        <v>0</v>
      </c>
      <c r="AN131" s="61">
        <f t="shared" si="173"/>
        <v>0</v>
      </c>
      <c r="AO131" s="61">
        <f t="shared" si="173"/>
        <v>0</v>
      </c>
      <c r="AP131" s="61">
        <f t="shared" si="173"/>
        <v>0</v>
      </c>
      <c r="AQ131" s="61">
        <f t="shared" si="173"/>
        <v>0</v>
      </c>
      <c r="AR131" s="28">
        <f t="shared" si="173"/>
        <v>0</v>
      </c>
      <c r="AS131" s="61">
        <f t="shared" si="173"/>
        <v>0</v>
      </c>
      <c r="AT131" s="61">
        <f t="shared" si="173"/>
        <v>0</v>
      </c>
      <c r="AU131" s="61">
        <f t="shared" si="173"/>
        <v>0</v>
      </c>
      <c r="AV131" s="61">
        <f t="shared" si="173"/>
        <v>0</v>
      </c>
      <c r="AW131" s="61">
        <f t="shared" si="173"/>
        <v>0</v>
      </c>
      <c r="AX131" s="28">
        <f t="shared" si="173"/>
        <v>0</v>
      </c>
      <c r="AY131" s="61">
        <f t="shared" si="173"/>
        <v>0</v>
      </c>
      <c r="AZ131" s="61">
        <f t="shared" si="173"/>
        <v>0</v>
      </c>
      <c r="BA131" s="61">
        <f t="shared" si="173"/>
        <v>0</v>
      </c>
      <c r="BB131" s="61">
        <f t="shared" si="173"/>
        <v>0</v>
      </c>
      <c r="BC131" s="61">
        <f t="shared" si="173"/>
        <v>0</v>
      </c>
      <c r="BD131" s="28">
        <f t="shared" si="173"/>
        <v>0</v>
      </c>
      <c r="BE131" s="61">
        <f t="shared" si="173"/>
        <v>0</v>
      </c>
      <c r="BF131" s="61">
        <f t="shared" si="173"/>
        <v>0</v>
      </c>
      <c r="BG131" s="61">
        <f t="shared" si="173"/>
        <v>0</v>
      </c>
      <c r="BH131" s="61">
        <f t="shared" si="173"/>
        <v>0</v>
      </c>
      <c r="BI131" s="61">
        <f t="shared" si="173"/>
        <v>0</v>
      </c>
      <c r="BJ131" s="28">
        <f t="shared" si="173"/>
        <v>0</v>
      </c>
      <c r="BK131" s="61">
        <f t="shared" si="173"/>
        <v>0</v>
      </c>
      <c r="BL131" s="61">
        <f t="shared" si="173"/>
        <v>0</v>
      </c>
      <c r="BM131" s="61">
        <f t="shared" si="173"/>
        <v>0</v>
      </c>
      <c r="BN131" s="61">
        <f t="shared" si="173"/>
        <v>0</v>
      </c>
      <c r="BO131" s="61">
        <f t="shared" si="173"/>
        <v>0</v>
      </c>
      <c r="BP131" s="28">
        <f t="shared" si="173"/>
        <v>0</v>
      </c>
      <c r="BQ131" s="61">
        <f t="shared" si="173"/>
        <v>0</v>
      </c>
      <c r="BR131" s="61">
        <f t="shared" si="173"/>
        <v>0</v>
      </c>
      <c r="BS131" s="61">
        <f t="shared" si="173"/>
        <v>0</v>
      </c>
      <c r="BT131" s="61">
        <f t="shared" si="173"/>
        <v>0</v>
      </c>
      <c r="BU131" s="61">
        <f t="shared" si="173"/>
        <v>0</v>
      </c>
      <c r="BV131" s="28">
        <f t="shared" si="173"/>
        <v>0</v>
      </c>
    </row>
    <row r="132" spans="1:76" ht="10.5" hidden="1" customHeight="1">
      <c r="A132" s="33" t="s">
        <v>76</v>
      </c>
      <c r="B132" s="62"/>
      <c r="C132" s="33"/>
      <c r="D132" s="33"/>
      <c r="E132" s="33"/>
      <c r="F132" s="33"/>
      <c r="G132" s="35"/>
      <c r="H132" s="35"/>
      <c r="I132" s="35"/>
      <c r="J132" s="35"/>
      <c r="K132" s="35"/>
      <c r="L132" s="35"/>
      <c r="M132" s="35"/>
      <c r="N132" s="35"/>
      <c r="O132" s="33"/>
      <c r="P132" s="33"/>
      <c r="Q132" s="33"/>
      <c r="R132" s="33"/>
      <c r="S132" s="33"/>
      <c r="T132" s="35"/>
      <c r="U132" s="33"/>
      <c r="V132" s="33"/>
      <c r="W132" s="33"/>
      <c r="X132" s="33"/>
      <c r="Y132" s="33"/>
      <c r="Z132" s="35"/>
      <c r="AA132" s="33"/>
      <c r="AB132" s="33"/>
      <c r="AC132" s="33"/>
      <c r="AD132" s="33"/>
      <c r="AE132" s="33"/>
      <c r="AF132" s="35"/>
      <c r="AG132" s="33"/>
      <c r="AH132" s="33"/>
      <c r="AI132" s="33"/>
      <c r="AJ132" s="33"/>
      <c r="AK132" s="33"/>
      <c r="AL132" s="35"/>
      <c r="AM132" s="33"/>
      <c r="AN132" s="33"/>
      <c r="AO132" s="33"/>
      <c r="AP132" s="33"/>
      <c r="AQ132" s="33"/>
      <c r="AR132" s="35"/>
      <c r="AS132" s="33"/>
      <c r="AT132" s="33"/>
      <c r="AU132" s="33"/>
      <c r="AV132" s="33"/>
      <c r="AW132" s="33"/>
      <c r="AX132" s="35"/>
      <c r="AY132" s="33"/>
      <c r="AZ132" s="33"/>
      <c r="BA132" s="33"/>
      <c r="BB132" s="33"/>
      <c r="BC132" s="33"/>
      <c r="BD132" s="35"/>
      <c r="BE132" s="33"/>
      <c r="BF132" s="33"/>
      <c r="BG132" s="33"/>
      <c r="BH132" s="33"/>
      <c r="BI132" s="33"/>
      <c r="BJ132" s="35"/>
      <c r="BK132" s="33"/>
      <c r="BL132" s="33"/>
      <c r="BM132" s="33"/>
      <c r="BN132" s="33"/>
      <c r="BO132" s="33"/>
      <c r="BP132" s="35"/>
      <c r="BQ132" s="33"/>
      <c r="BR132" s="33"/>
      <c r="BS132" s="33"/>
      <c r="BT132" s="33"/>
      <c r="BU132" s="33"/>
      <c r="BV132" s="35"/>
    </row>
    <row r="133" spans="1:76" ht="6" hidden="1" customHeight="1">
      <c r="A133" s="4"/>
      <c r="B133" s="20"/>
      <c r="C133" s="4"/>
      <c r="D133" s="4"/>
      <c r="E133" s="4"/>
      <c r="F133" s="4"/>
      <c r="G133" s="21"/>
      <c r="H133" s="21"/>
      <c r="I133" s="21"/>
      <c r="J133" s="21"/>
      <c r="K133" s="21"/>
      <c r="L133" s="21"/>
      <c r="M133" s="21"/>
      <c r="N133" s="21"/>
      <c r="O133" s="22"/>
      <c r="P133" s="22"/>
      <c r="Q133" s="22"/>
      <c r="R133" s="22"/>
      <c r="S133" s="22"/>
      <c r="T133" s="21"/>
      <c r="U133" s="22"/>
      <c r="V133" s="22"/>
      <c r="W133" s="22"/>
      <c r="X133" s="22"/>
      <c r="Y133" s="22"/>
      <c r="Z133" s="21"/>
      <c r="AA133" s="22"/>
      <c r="AB133" s="22"/>
      <c r="AC133" s="22"/>
      <c r="AD133" s="22"/>
      <c r="AE133" s="22"/>
      <c r="AF133" s="21"/>
      <c r="AG133" s="22"/>
      <c r="AH133" s="22"/>
      <c r="AI133" s="22"/>
      <c r="AJ133" s="22"/>
      <c r="AK133" s="22"/>
      <c r="AL133" s="21"/>
      <c r="AM133" s="22"/>
      <c r="AN133" s="22"/>
      <c r="AO133" s="22"/>
      <c r="AP133" s="22"/>
      <c r="AQ133" s="22"/>
      <c r="AR133" s="21"/>
      <c r="AS133" s="22"/>
      <c r="AT133" s="22"/>
      <c r="AU133" s="22"/>
      <c r="AV133" s="22"/>
      <c r="AW133" s="22"/>
      <c r="AX133" s="21"/>
      <c r="AY133" s="22"/>
      <c r="AZ133" s="22"/>
      <c r="BA133" s="22"/>
      <c r="BB133" s="22"/>
      <c r="BC133" s="22"/>
      <c r="BD133" s="21"/>
      <c r="BE133" s="22"/>
      <c r="BF133" s="22"/>
      <c r="BG133" s="22"/>
      <c r="BH133" s="22"/>
      <c r="BI133" s="22"/>
      <c r="BJ133" s="21"/>
      <c r="BK133" s="22"/>
      <c r="BL133" s="22"/>
      <c r="BM133" s="22"/>
      <c r="BN133" s="22"/>
      <c r="BO133" s="22"/>
      <c r="BP133" s="21"/>
      <c r="BQ133" s="22"/>
      <c r="BR133" s="22"/>
      <c r="BS133" s="22"/>
      <c r="BT133" s="22"/>
      <c r="BU133" s="22"/>
      <c r="BV133" s="21"/>
    </row>
    <row r="134" spans="1:76" s="36" customFormat="1" ht="10.5" customHeight="1">
      <c r="A134" s="295" t="s">
        <v>0</v>
      </c>
      <c r="B134" s="344" t="s">
        <v>1</v>
      </c>
      <c r="C134" s="351" t="s">
        <v>114</v>
      </c>
      <c r="D134" s="351" t="s">
        <v>115</v>
      </c>
      <c r="E134" s="351" t="s">
        <v>116</v>
      </c>
      <c r="F134" s="351" t="s">
        <v>117</v>
      </c>
      <c r="G134" s="295" t="s">
        <v>3</v>
      </c>
      <c r="H134" s="351" t="s">
        <v>5</v>
      </c>
      <c r="I134" s="351" t="s">
        <v>118</v>
      </c>
      <c r="J134" s="351" t="s">
        <v>119</v>
      </c>
      <c r="K134" s="344" t="s">
        <v>120</v>
      </c>
      <c r="L134" s="353"/>
      <c r="M134" s="345"/>
      <c r="N134" s="295" t="s">
        <v>18</v>
      </c>
      <c r="O134" s="344" t="s">
        <v>120</v>
      </c>
      <c r="P134" s="345"/>
      <c r="Q134" s="348" t="s">
        <v>121</v>
      </c>
      <c r="R134" s="349"/>
      <c r="S134" s="350"/>
      <c r="T134" s="295" t="s">
        <v>3</v>
      </c>
      <c r="U134" s="344" t="s">
        <v>120</v>
      </c>
      <c r="V134" s="345"/>
      <c r="W134" s="348" t="s">
        <v>121</v>
      </c>
      <c r="X134" s="349"/>
      <c r="Y134" s="350"/>
      <c r="Z134" s="295" t="s">
        <v>3</v>
      </c>
      <c r="AA134" s="344" t="s">
        <v>120</v>
      </c>
      <c r="AB134" s="345"/>
      <c r="AC134" s="348" t="s">
        <v>121</v>
      </c>
      <c r="AD134" s="349"/>
      <c r="AE134" s="350"/>
      <c r="AF134" s="295" t="s">
        <v>3</v>
      </c>
      <c r="AG134" s="344" t="s">
        <v>120</v>
      </c>
      <c r="AH134" s="345"/>
      <c r="AI134" s="348" t="s">
        <v>121</v>
      </c>
      <c r="AJ134" s="349"/>
      <c r="AK134" s="350"/>
      <c r="AL134" s="295" t="s">
        <v>3</v>
      </c>
      <c r="AM134" s="344" t="s">
        <v>120</v>
      </c>
      <c r="AN134" s="345"/>
      <c r="AO134" s="348" t="s">
        <v>121</v>
      </c>
      <c r="AP134" s="349"/>
      <c r="AQ134" s="350"/>
      <c r="AR134" s="295" t="s">
        <v>3</v>
      </c>
      <c r="AS134" s="344" t="s">
        <v>120</v>
      </c>
      <c r="AT134" s="345"/>
      <c r="AU134" s="348" t="s">
        <v>121</v>
      </c>
      <c r="AV134" s="349"/>
      <c r="AW134" s="350"/>
      <c r="AX134" s="295" t="s">
        <v>3</v>
      </c>
      <c r="AY134" s="344" t="s">
        <v>120</v>
      </c>
      <c r="AZ134" s="345"/>
      <c r="BA134" s="348" t="s">
        <v>121</v>
      </c>
      <c r="BB134" s="349"/>
      <c r="BC134" s="350"/>
      <c r="BD134" s="295" t="s">
        <v>3</v>
      </c>
      <c r="BE134" s="344" t="s">
        <v>120</v>
      </c>
      <c r="BF134" s="345"/>
      <c r="BG134" s="348" t="s">
        <v>121</v>
      </c>
      <c r="BH134" s="349"/>
      <c r="BI134" s="350"/>
      <c r="BJ134" s="295" t="s">
        <v>3</v>
      </c>
      <c r="BK134" s="344" t="s">
        <v>120</v>
      </c>
      <c r="BL134" s="345"/>
      <c r="BM134" s="348" t="s">
        <v>121</v>
      </c>
      <c r="BN134" s="349"/>
      <c r="BO134" s="350"/>
      <c r="BP134" s="295" t="s">
        <v>3</v>
      </c>
      <c r="BQ134" s="344" t="s">
        <v>120</v>
      </c>
      <c r="BR134" s="345"/>
      <c r="BS134" s="348" t="s">
        <v>121</v>
      </c>
      <c r="BT134" s="349"/>
      <c r="BU134" s="350"/>
      <c r="BV134" s="295" t="s">
        <v>3</v>
      </c>
    </row>
    <row r="135" spans="1:76" s="36" customFormat="1" ht="32.25" customHeight="1" thickBot="1">
      <c r="A135" s="296"/>
      <c r="B135" s="346"/>
      <c r="C135" s="364"/>
      <c r="D135" s="364"/>
      <c r="E135" s="364"/>
      <c r="F135" s="364"/>
      <c r="G135" s="296"/>
      <c r="H135" s="352"/>
      <c r="I135" s="352"/>
      <c r="J135" s="352"/>
      <c r="K135" s="354"/>
      <c r="L135" s="355"/>
      <c r="M135" s="356"/>
      <c r="N135" s="357"/>
      <c r="O135" s="346"/>
      <c r="P135" s="347"/>
      <c r="Q135" s="338" t="s">
        <v>122</v>
      </c>
      <c r="R135" s="339"/>
      <c r="S135" s="65" t="s">
        <v>119</v>
      </c>
      <c r="T135" s="296"/>
      <c r="U135" s="346"/>
      <c r="V135" s="347"/>
      <c r="W135" s="338" t="s">
        <v>122</v>
      </c>
      <c r="X135" s="339"/>
      <c r="Y135" s="65" t="s">
        <v>119</v>
      </c>
      <c r="Z135" s="296"/>
      <c r="AA135" s="346"/>
      <c r="AB135" s="347"/>
      <c r="AC135" s="338" t="s">
        <v>122</v>
      </c>
      <c r="AD135" s="339"/>
      <c r="AE135" s="65" t="s">
        <v>119</v>
      </c>
      <c r="AF135" s="296"/>
      <c r="AG135" s="346"/>
      <c r="AH135" s="347"/>
      <c r="AI135" s="338" t="s">
        <v>122</v>
      </c>
      <c r="AJ135" s="339"/>
      <c r="AK135" s="65" t="s">
        <v>119</v>
      </c>
      <c r="AL135" s="296"/>
      <c r="AM135" s="346"/>
      <c r="AN135" s="347"/>
      <c r="AO135" s="338" t="s">
        <v>122</v>
      </c>
      <c r="AP135" s="339"/>
      <c r="AQ135" s="65" t="s">
        <v>119</v>
      </c>
      <c r="AR135" s="296"/>
      <c r="AS135" s="346"/>
      <c r="AT135" s="347"/>
      <c r="AU135" s="338" t="s">
        <v>122</v>
      </c>
      <c r="AV135" s="339"/>
      <c r="AW135" s="65" t="s">
        <v>119</v>
      </c>
      <c r="AX135" s="296"/>
      <c r="AY135" s="346"/>
      <c r="AZ135" s="347"/>
      <c r="BA135" s="338" t="s">
        <v>122</v>
      </c>
      <c r="BB135" s="339"/>
      <c r="BC135" s="65" t="s">
        <v>119</v>
      </c>
      <c r="BD135" s="296"/>
      <c r="BE135" s="346"/>
      <c r="BF135" s="347"/>
      <c r="BG135" s="338" t="s">
        <v>122</v>
      </c>
      <c r="BH135" s="339"/>
      <c r="BI135" s="65" t="s">
        <v>119</v>
      </c>
      <c r="BJ135" s="296"/>
      <c r="BK135" s="346"/>
      <c r="BL135" s="347"/>
      <c r="BM135" s="348" t="s">
        <v>122</v>
      </c>
      <c r="BN135" s="350"/>
      <c r="BO135" s="65" t="s">
        <v>119</v>
      </c>
      <c r="BP135" s="296"/>
      <c r="BQ135" s="346"/>
      <c r="BR135" s="347"/>
      <c r="BS135" s="338" t="s">
        <v>122</v>
      </c>
      <c r="BT135" s="339"/>
      <c r="BU135" s="65" t="s">
        <v>119</v>
      </c>
      <c r="BV135" s="296"/>
    </row>
    <row r="136" spans="1:76" ht="21" customHeight="1" thickBot="1">
      <c r="A136" s="14" t="s">
        <v>123</v>
      </c>
      <c r="B136" s="39" t="s">
        <v>124</v>
      </c>
      <c r="C136" s="340"/>
      <c r="D136" s="340"/>
      <c r="E136" s="340"/>
      <c r="F136" s="340"/>
      <c r="G136" s="15">
        <f>G138+G144</f>
        <v>12</v>
      </c>
      <c r="H136" s="66">
        <f>H138+H144</f>
        <v>432</v>
      </c>
      <c r="I136" s="66">
        <f>I138+I144</f>
        <v>432</v>
      </c>
      <c r="J136" s="66">
        <f>J138+J144</f>
        <v>0</v>
      </c>
      <c r="K136" s="341">
        <f>O136+U136+AA136+AG136+AY136+BE136+BK136+BQ136</f>
        <v>6</v>
      </c>
      <c r="L136" s="342"/>
      <c r="M136" s="343"/>
      <c r="N136" s="66">
        <f>N138+N144</f>
        <v>0</v>
      </c>
      <c r="O136" s="333">
        <f>O138+O144</f>
        <v>0</v>
      </c>
      <c r="P136" s="335"/>
      <c r="Q136" s="338">
        <f>Q138+Q144</f>
        <v>0</v>
      </c>
      <c r="R136" s="339"/>
      <c r="S136" s="11">
        <f>S138+S144</f>
        <v>0</v>
      </c>
      <c r="T136" s="67">
        <f>T138+T144</f>
        <v>0</v>
      </c>
      <c r="U136" s="333">
        <f>U138+U144</f>
        <v>0</v>
      </c>
      <c r="V136" s="335"/>
      <c r="W136" s="338">
        <f>W138+W144</f>
        <v>0</v>
      </c>
      <c r="X136" s="339"/>
      <c r="Y136" s="11">
        <f>Y138+Y144</f>
        <v>0</v>
      </c>
      <c r="Z136" s="67">
        <f>Z138+Z144</f>
        <v>0</v>
      </c>
      <c r="AA136" s="333">
        <f>AA138+AA144</f>
        <v>0</v>
      </c>
      <c r="AB136" s="335"/>
      <c r="AC136" s="338">
        <f>AC138+AC144</f>
        <v>0</v>
      </c>
      <c r="AD136" s="339"/>
      <c r="AE136" s="11">
        <f>AE138+AE144</f>
        <v>0</v>
      </c>
      <c r="AF136" s="67">
        <f>AF138+AF144</f>
        <v>0</v>
      </c>
      <c r="AG136" s="333">
        <f>AG138+AG144</f>
        <v>0</v>
      </c>
      <c r="AH136" s="335"/>
      <c r="AI136" s="338">
        <f>AI138+AI144</f>
        <v>0</v>
      </c>
      <c r="AJ136" s="339"/>
      <c r="AK136" s="11">
        <f>AK138+AK144</f>
        <v>0</v>
      </c>
      <c r="AL136" s="67">
        <f>AL138+AL144</f>
        <v>0</v>
      </c>
      <c r="AM136" s="333">
        <f>AM138+AM144</f>
        <v>0</v>
      </c>
      <c r="AN136" s="335"/>
      <c r="AO136" s="338">
        <f>AO138+AO144</f>
        <v>0</v>
      </c>
      <c r="AP136" s="339"/>
      <c r="AQ136" s="11">
        <f>AQ138+AQ144</f>
        <v>0</v>
      </c>
      <c r="AR136" s="67">
        <f>AR138+AR144</f>
        <v>0</v>
      </c>
      <c r="AS136" s="333">
        <f>AS138+AS144</f>
        <v>2</v>
      </c>
      <c r="AT136" s="335"/>
      <c r="AU136" s="338">
        <f>AU138+AU144</f>
        <v>108</v>
      </c>
      <c r="AV136" s="339"/>
      <c r="AW136" s="11">
        <f>AW138+AW144</f>
        <v>0</v>
      </c>
      <c r="AX136" s="67">
        <f>AX138+AX144</f>
        <v>3</v>
      </c>
      <c r="AY136" s="333">
        <f>AY138+AY144</f>
        <v>0</v>
      </c>
      <c r="AZ136" s="335"/>
      <c r="BA136" s="338">
        <f>BA138+BA144</f>
        <v>0</v>
      </c>
      <c r="BB136" s="339"/>
      <c r="BC136" s="11">
        <f>BC138+BC144</f>
        <v>0</v>
      </c>
      <c r="BD136" s="67">
        <f>BD138+BD144</f>
        <v>0</v>
      </c>
      <c r="BE136" s="333">
        <f>BE138+BE144</f>
        <v>0</v>
      </c>
      <c r="BF136" s="335"/>
      <c r="BG136" s="338">
        <f>BG138+BG144</f>
        <v>0</v>
      </c>
      <c r="BH136" s="339"/>
      <c r="BI136" s="11">
        <f>BI138+BI144</f>
        <v>0</v>
      </c>
      <c r="BJ136" s="67">
        <f>BJ138+BJ144</f>
        <v>0</v>
      </c>
      <c r="BK136" s="333">
        <f>BK138+BK144</f>
        <v>0</v>
      </c>
      <c r="BL136" s="335"/>
      <c r="BM136" s="338">
        <f>BM138+BM144</f>
        <v>0</v>
      </c>
      <c r="BN136" s="339"/>
      <c r="BO136" s="11">
        <f>BO138+BO144</f>
        <v>0</v>
      </c>
      <c r="BP136" s="67">
        <f>BP138+BP144</f>
        <v>0</v>
      </c>
      <c r="BQ136" s="333">
        <f>BQ138+BQ144</f>
        <v>6</v>
      </c>
      <c r="BR136" s="335"/>
      <c r="BS136" s="338">
        <f>BS138+BS144</f>
        <v>324</v>
      </c>
      <c r="BT136" s="339"/>
      <c r="BU136" s="11">
        <f>BU138+BU144</f>
        <v>0</v>
      </c>
      <c r="BV136" s="11">
        <f>BV138+BV144</f>
        <v>9</v>
      </c>
      <c r="BW136" s="36"/>
      <c r="BX136" s="37" t="b">
        <f>IF(G136=SUM(T136,Z136,AF136,AL136,AX136,BD136,BJ136,BP136,BV136),TRUE)</f>
        <v>1</v>
      </c>
    </row>
    <row r="137" spans="1:76" ht="13.5" customHeight="1" thickBot="1">
      <c r="A137" s="4"/>
      <c r="B137" s="20"/>
      <c r="C137" s="4"/>
      <c r="D137" s="4"/>
      <c r="E137" s="4"/>
      <c r="F137" s="4"/>
      <c r="G137" s="21"/>
      <c r="H137" s="21"/>
      <c r="I137" s="21"/>
      <c r="J137" s="21"/>
      <c r="K137" s="68"/>
      <c r="L137" s="68"/>
      <c r="M137" s="68"/>
      <c r="N137" s="21"/>
      <c r="O137" s="69"/>
      <c r="P137" s="69"/>
      <c r="Q137" s="22"/>
      <c r="R137" s="56"/>
      <c r="S137" s="22"/>
      <c r="T137" s="21"/>
      <c r="U137" s="69"/>
      <c r="V137" s="69"/>
      <c r="W137" s="56"/>
      <c r="X137" s="22"/>
      <c r="Y137" s="22"/>
      <c r="Z137" s="21"/>
      <c r="AA137" s="69"/>
      <c r="AB137" s="69"/>
      <c r="AC137" s="56"/>
      <c r="AD137" s="22"/>
      <c r="AE137" s="22"/>
      <c r="AF137" s="21"/>
      <c r="AG137" s="69"/>
      <c r="AH137" s="69"/>
      <c r="AI137" s="56"/>
      <c r="AJ137" s="22"/>
      <c r="AK137" s="22"/>
      <c r="AL137" s="21"/>
      <c r="AM137" s="69"/>
      <c r="AN137" s="69"/>
      <c r="AO137" s="56"/>
      <c r="AP137" s="22"/>
      <c r="AQ137" s="22"/>
      <c r="AR137" s="21"/>
      <c r="AS137" s="69"/>
      <c r="AT137" s="69"/>
      <c r="AU137" s="70"/>
      <c r="AV137" s="70"/>
      <c r="AW137" s="22"/>
      <c r="AX137" s="21"/>
      <c r="AY137" s="69"/>
      <c r="AZ137" s="69"/>
      <c r="BA137" s="56"/>
      <c r="BB137" s="22"/>
      <c r="BC137" s="22"/>
      <c r="BD137" s="21"/>
      <c r="BE137" s="69"/>
      <c r="BF137" s="69"/>
      <c r="BG137" s="70"/>
      <c r="BH137" s="70"/>
      <c r="BI137" s="22"/>
      <c r="BJ137" s="21"/>
      <c r="BK137" s="69"/>
      <c r="BL137" s="69"/>
      <c r="BM137" s="56"/>
      <c r="BN137" s="22"/>
      <c r="BO137" s="22"/>
      <c r="BP137" s="21"/>
      <c r="BQ137" s="69"/>
      <c r="BR137" s="69"/>
      <c r="BS137" s="70"/>
      <c r="BT137" s="70"/>
      <c r="BU137" s="22"/>
      <c r="BV137" s="21"/>
    </row>
    <row r="138" spans="1:76" ht="21" customHeight="1" thickBot="1">
      <c r="A138" s="14" t="s">
        <v>125</v>
      </c>
      <c r="B138" s="217" t="s">
        <v>126</v>
      </c>
      <c r="C138" s="340"/>
      <c r="D138" s="340"/>
      <c r="E138" s="340"/>
      <c r="F138" s="340"/>
      <c r="G138" s="15">
        <f>G139+G140</f>
        <v>3</v>
      </c>
      <c r="H138" s="15">
        <f t="shared" ref="H138:J138" si="174">H139+H140</f>
        <v>108</v>
      </c>
      <c r="I138" s="15">
        <f t="shared" si="174"/>
        <v>108</v>
      </c>
      <c r="J138" s="15">
        <f t="shared" si="174"/>
        <v>0</v>
      </c>
      <c r="K138" s="333">
        <f>O138+U138+AA138+AG138+AY138+BE138+BK138+BQ138</f>
        <v>0</v>
      </c>
      <c r="L138" s="334"/>
      <c r="M138" s="335"/>
      <c r="N138" s="15">
        <f t="shared" ref="N138" si="175">N139+N140</f>
        <v>0</v>
      </c>
      <c r="O138" s="333">
        <f>O139+O140</f>
        <v>0</v>
      </c>
      <c r="P138" s="335"/>
      <c r="Q138" s="336">
        <f>Q139+Q140</f>
        <v>0</v>
      </c>
      <c r="R138" s="337"/>
      <c r="S138" s="11">
        <f t="shared" ref="S138:T138" si="176">S139+S140</f>
        <v>0</v>
      </c>
      <c r="T138" s="11">
        <f t="shared" si="176"/>
        <v>0</v>
      </c>
      <c r="U138" s="333">
        <f>U139+U140</f>
        <v>0</v>
      </c>
      <c r="V138" s="335"/>
      <c r="W138" s="336">
        <f>W139+W140</f>
        <v>0</v>
      </c>
      <c r="X138" s="337"/>
      <c r="Y138" s="11">
        <f t="shared" ref="Y138:Z138" si="177">Y139+Y140</f>
        <v>0</v>
      </c>
      <c r="Z138" s="11">
        <f t="shared" si="177"/>
        <v>0</v>
      </c>
      <c r="AA138" s="333">
        <f>AA139+AA140</f>
        <v>0</v>
      </c>
      <c r="AB138" s="335"/>
      <c r="AC138" s="336">
        <f>AC139+AC140</f>
        <v>0</v>
      </c>
      <c r="AD138" s="337"/>
      <c r="AE138" s="11">
        <f t="shared" ref="AE138:AF138" si="178">AE139+AE140</f>
        <v>0</v>
      </c>
      <c r="AF138" s="11">
        <f t="shared" si="178"/>
        <v>0</v>
      </c>
      <c r="AG138" s="333">
        <f>AG139+AG140</f>
        <v>0</v>
      </c>
      <c r="AH138" s="335"/>
      <c r="AI138" s="336">
        <f>AI139+AI140</f>
        <v>0</v>
      </c>
      <c r="AJ138" s="337"/>
      <c r="AK138" s="11">
        <f t="shared" ref="AK138:AL138" si="179">AK139+AK140</f>
        <v>0</v>
      </c>
      <c r="AL138" s="11">
        <f t="shared" si="179"/>
        <v>0</v>
      </c>
      <c r="AM138" s="333">
        <f>AM139+AM140</f>
        <v>0</v>
      </c>
      <c r="AN138" s="335"/>
      <c r="AO138" s="336">
        <f>AO139+AO140</f>
        <v>0</v>
      </c>
      <c r="AP138" s="337"/>
      <c r="AQ138" s="11">
        <f t="shared" ref="AQ138:AR138" si="180">AQ139+AQ140</f>
        <v>0</v>
      </c>
      <c r="AR138" s="11">
        <f t="shared" si="180"/>
        <v>0</v>
      </c>
      <c r="AS138" s="333">
        <f>AS139+AS140</f>
        <v>2</v>
      </c>
      <c r="AT138" s="335"/>
      <c r="AU138" s="336">
        <f>AU139+AU140</f>
        <v>108</v>
      </c>
      <c r="AV138" s="337"/>
      <c r="AW138" s="11">
        <f>AW139+AW140</f>
        <v>0</v>
      </c>
      <c r="AX138" s="11">
        <f>AX139+AX140</f>
        <v>3</v>
      </c>
      <c r="AY138" s="333">
        <f>AY139+AY140</f>
        <v>0</v>
      </c>
      <c r="AZ138" s="335"/>
      <c r="BA138" s="336">
        <f>BA139+BA140</f>
        <v>0</v>
      </c>
      <c r="BB138" s="337"/>
      <c r="BC138" s="11">
        <f t="shared" ref="BC138:BD138" si="181">BC139+BC140</f>
        <v>0</v>
      </c>
      <c r="BD138" s="11">
        <f t="shared" si="181"/>
        <v>0</v>
      </c>
      <c r="BE138" s="333">
        <f>BE139+BE140</f>
        <v>0</v>
      </c>
      <c r="BF138" s="335"/>
      <c r="BG138" s="336">
        <f>BG139+BG140</f>
        <v>0</v>
      </c>
      <c r="BH138" s="337"/>
      <c r="BI138" s="11">
        <f>BI139+BI140</f>
        <v>0</v>
      </c>
      <c r="BJ138" s="11">
        <f>BJ139+BJ140</f>
        <v>0</v>
      </c>
      <c r="BK138" s="333">
        <f>BK139+BK140</f>
        <v>0</v>
      </c>
      <c r="BL138" s="335"/>
      <c r="BM138" s="336">
        <f>BM139+BM140</f>
        <v>0</v>
      </c>
      <c r="BN138" s="337"/>
      <c r="BO138" s="11">
        <f t="shared" ref="BO138:BP138" si="182">BO139+BO140</f>
        <v>0</v>
      </c>
      <c r="BP138" s="11">
        <f t="shared" si="182"/>
        <v>0</v>
      </c>
      <c r="BQ138" s="333">
        <f>BQ139+BQ140</f>
        <v>0</v>
      </c>
      <c r="BR138" s="335"/>
      <c r="BS138" s="336">
        <f>BS139+BS140</f>
        <v>0</v>
      </c>
      <c r="BT138" s="337"/>
      <c r="BU138" s="11">
        <f t="shared" ref="BU138:BV138" si="183">BU139+BU140</f>
        <v>0</v>
      </c>
      <c r="BV138" s="11">
        <f t="shared" si="183"/>
        <v>0</v>
      </c>
    </row>
    <row r="139" spans="1:76" ht="38.25" customHeight="1" thickBot="1">
      <c r="A139" s="30" t="s">
        <v>127</v>
      </c>
      <c r="B139" s="71" t="s">
        <v>230</v>
      </c>
      <c r="C139" s="26"/>
      <c r="D139" s="27">
        <v>6</v>
      </c>
      <c r="E139" s="27"/>
      <c r="F139" s="27"/>
      <c r="G139" s="51">
        <f>T139+Z139+AF139+AL139+AR139+AX139+BD139+BJ139+BP139+BV139</f>
        <v>3</v>
      </c>
      <c r="H139" s="28">
        <f>Q139+W139+AC139+AI139+AO139+AU139+BA139+BG139+BM139+BS139</f>
        <v>108</v>
      </c>
      <c r="I139" s="29">
        <f>Q139+W139+AC139+AI139+AO139+AU139+BA139+BG139+BM139+BS139</f>
        <v>108</v>
      </c>
      <c r="J139" s="29">
        <f>S139+Y139+AE139+AK139+AQ139+AW139+BC139+BI139+BO139+BU139</f>
        <v>0</v>
      </c>
      <c r="K139" s="322">
        <f>O139+U139+AA139+AG139+AM139+AS139+AY139+BE139+BK139+BQ139</f>
        <v>2</v>
      </c>
      <c r="L139" s="323"/>
      <c r="M139" s="324"/>
      <c r="N139" s="29"/>
      <c r="O139" s="305"/>
      <c r="P139" s="292"/>
      <c r="Q139" s="326"/>
      <c r="R139" s="327"/>
      <c r="S139" s="30"/>
      <c r="T139" s="28">
        <f>Q139/36</f>
        <v>0</v>
      </c>
      <c r="U139" s="291"/>
      <c r="V139" s="292"/>
      <c r="W139" s="326"/>
      <c r="X139" s="327"/>
      <c r="Y139" s="30"/>
      <c r="Z139" s="28">
        <f t="shared" ref="Z139:Z140" si="184">W139/36</f>
        <v>0</v>
      </c>
      <c r="AA139" s="291"/>
      <c r="AB139" s="292"/>
      <c r="AC139" s="326"/>
      <c r="AD139" s="327"/>
      <c r="AE139" s="30"/>
      <c r="AF139" s="28">
        <f t="shared" ref="AF139:AF140" si="185">AC139/36</f>
        <v>0</v>
      </c>
      <c r="AG139" s="291"/>
      <c r="AH139" s="292"/>
      <c r="AI139" s="326"/>
      <c r="AJ139" s="327"/>
      <c r="AK139" s="30"/>
      <c r="AL139" s="28">
        <f t="shared" ref="AL139:AL140" si="186">AI139/36</f>
        <v>0</v>
      </c>
      <c r="AM139" s="291"/>
      <c r="AN139" s="292"/>
      <c r="AO139" s="326"/>
      <c r="AP139" s="327"/>
      <c r="AQ139" s="30"/>
      <c r="AR139" s="28">
        <f t="shared" ref="AR139:AR140" si="187">AO139/36</f>
        <v>0</v>
      </c>
      <c r="AS139" s="291">
        <f>AU139/54</f>
        <v>2</v>
      </c>
      <c r="AT139" s="292"/>
      <c r="AU139" s="326">
        <v>108</v>
      </c>
      <c r="AV139" s="327"/>
      <c r="AW139" s="30"/>
      <c r="AX139" s="28">
        <f t="shared" ref="AX139:AX140" si="188">AU139/36</f>
        <v>3</v>
      </c>
      <c r="AY139" s="291"/>
      <c r="AZ139" s="292"/>
      <c r="BA139" s="326"/>
      <c r="BB139" s="327"/>
      <c r="BC139" s="30"/>
      <c r="BD139" s="28">
        <f t="shared" ref="BD139:BD140" si="189">BA139/36</f>
        <v>0</v>
      </c>
      <c r="BE139" s="291"/>
      <c r="BF139" s="292"/>
      <c r="BG139" s="326"/>
      <c r="BH139" s="327"/>
      <c r="BI139" s="30"/>
      <c r="BJ139" s="28">
        <f t="shared" ref="BJ139:BJ140" si="190">BG139/36</f>
        <v>0</v>
      </c>
      <c r="BK139" s="291"/>
      <c r="BL139" s="292"/>
      <c r="BM139" s="326"/>
      <c r="BN139" s="327"/>
      <c r="BO139" s="30"/>
      <c r="BP139" s="28">
        <f t="shared" ref="BP139:BP140" si="191">BM139/36</f>
        <v>0</v>
      </c>
      <c r="BQ139" s="291"/>
      <c r="BR139" s="292"/>
      <c r="BS139" s="326"/>
      <c r="BT139" s="327"/>
      <c r="BU139" s="30"/>
      <c r="BV139" s="28">
        <f t="shared" ref="BV139:BV140" si="192">BS139/36</f>
        <v>0</v>
      </c>
    </row>
    <row r="140" spans="1:76" ht="0.75" customHeight="1">
      <c r="A140" s="33"/>
      <c r="B140" s="71"/>
      <c r="C140" s="27"/>
      <c r="D140" s="27"/>
      <c r="E140" s="27"/>
      <c r="F140" s="27"/>
      <c r="G140" s="51">
        <f>T140+Z140+AF140+AL140+AR140+AX140+BD140+BJ140+BP140+BV140</f>
        <v>0</v>
      </c>
      <c r="H140" s="28">
        <f>Q140+W140+AC140+AI140+AO140+AU140+BA140+BG140+BM140+BS140</f>
        <v>0</v>
      </c>
      <c r="I140" s="29">
        <f>Q140+W140+AC140+AI140+AO140+AU140+BA140+BG140+BM140+BS140</f>
        <v>0</v>
      </c>
      <c r="J140" s="29">
        <f>S140+Y140+AE140+AK140+AQ140+AW140+BC140+BI140+BO140+BU140</f>
        <v>0</v>
      </c>
      <c r="K140" s="322">
        <f>O140+U140+AA140+AG140+AM140+AS140+AY140+BE140+BK140+BQ140</f>
        <v>0</v>
      </c>
      <c r="L140" s="323"/>
      <c r="M140" s="324"/>
      <c r="N140" s="29"/>
      <c r="O140" s="325"/>
      <c r="P140" s="321"/>
      <c r="Q140" s="318"/>
      <c r="R140" s="319"/>
      <c r="S140" s="30"/>
      <c r="T140" s="28">
        <f>Q140/36</f>
        <v>0</v>
      </c>
      <c r="U140" s="320"/>
      <c r="V140" s="321"/>
      <c r="W140" s="318"/>
      <c r="X140" s="319"/>
      <c r="Y140" s="30"/>
      <c r="Z140" s="28">
        <f t="shared" si="184"/>
        <v>0</v>
      </c>
      <c r="AA140" s="320"/>
      <c r="AB140" s="321"/>
      <c r="AC140" s="318"/>
      <c r="AD140" s="319"/>
      <c r="AE140" s="30"/>
      <c r="AF140" s="28">
        <f t="shared" si="185"/>
        <v>0</v>
      </c>
      <c r="AG140" s="320"/>
      <c r="AH140" s="321"/>
      <c r="AI140" s="318"/>
      <c r="AJ140" s="319"/>
      <c r="AK140" s="30"/>
      <c r="AL140" s="28">
        <f t="shared" si="186"/>
        <v>0</v>
      </c>
      <c r="AM140" s="320"/>
      <c r="AN140" s="321"/>
      <c r="AO140" s="318"/>
      <c r="AP140" s="319"/>
      <c r="AQ140" s="30"/>
      <c r="AR140" s="28">
        <f t="shared" si="187"/>
        <v>0</v>
      </c>
      <c r="AS140" s="320"/>
      <c r="AT140" s="321"/>
      <c r="AU140" s="318"/>
      <c r="AV140" s="319"/>
      <c r="AW140" s="30"/>
      <c r="AX140" s="28">
        <f t="shared" si="188"/>
        <v>0</v>
      </c>
      <c r="AY140" s="320"/>
      <c r="AZ140" s="321"/>
      <c r="BA140" s="318"/>
      <c r="BB140" s="319"/>
      <c r="BC140" s="30"/>
      <c r="BD140" s="28">
        <f t="shared" si="189"/>
        <v>0</v>
      </c>
      <c r="BE140" s="320"/>
      <c r="BF140" s="321"/>
      <c r="BG140" s="318"/>
      <c r="BH140" s="319"/>
      <c r="BI140" s="30"/>
      <c r="BJ140" s="28">
        <f t="shared" si="190"/>
        <v>0</v>
      </c>
      <c r="BK140" s="320"/>
      <c r="BL140" s="321"/>
      <c r="BM140" s="318"/>
      <c r="BN140" s="319"/>
      <c r="BO140" s="30"/>
      <c r="BP140" s="28">
        <f t="shared" si="191"/>
        <v>0</v>
      </c>
      <c r="BQ140" s="320"/>
      <c r="BR140" s="321"/>
      <c r="BS140" s="318"/>
      <c r="BT140" s="319"/>
      <c r="BU140" s="30"/>
      <c r="BV140" s="28">
        <f t="shared" si="192"/>
        <v>0</v>
      </c>
    </row>
    <row r="141" spans="1:76" ht="10.5" customHeight="1">
      <c r="A141" s="33" t="s">
        <v>76</v>
      </c>
      <c r="B141" s="62"/>
      <c r="C141" s="22"/>
      <c r="D141" s="22"/>
      <c r="E141" s="22"/>
      <c r="F141" s="22"/>
      <c r="G141" s="21"/>
      <c r="H141" s="21"/>
      <c r="I141" s="21"/>
      <c r="J141" s="21"/>
      <c r="K141" s="68"/>
      <c r="L141" s="68"/>
      <c r="M141" s="68"/>
      <c r="N141" s="21"/>
      <c r="O141" s="69"/>
      <c r="P141" s="69"/>
      <c r="Q141" s="22"/>
      <c r="R141" s="22"/>
      <c r="S141" s="22"/>
      <c r="T141" s="21"/>
      <c r="U141" s="69"/>
      <c r="V141" s="69"/>
      <c r="W141" s="22"/>
      <c r="X141" s="22"/>
      <c r="Y141" s="22"/>
      <c r="Z141" s="21"/>
      <c r="AA141" s="69"/>
      <c r="AB141" s="69"/>
      <c r="AC141" s="22"/>
      <c r="AD141" s="22"/>
      <c r="AE141" s="22"/>
      <c r="AF141" s="21"/>
      <c r="AG141" s="69"/>
      <c r="AH141" s="69"/>
      <c r="AI141" s="22"/>
      <c r="AJ141" s="22"/>
      <c r="AK141" s="22"/>
      <c r="AL141" s="21"/>
      <c r="AM141" s="69"/>
      <c r="AN141" s="69"/>
      <c r="AO141" s="22"/>
      <c r="AP141" s="22"/>
      <c r="AQ141" s="22"/>
      <c r="AR141" s="21"/>
      <c r="AS141" s="69"/>
      <c r="AT141" s="69"/>
      <c r="AU141" s="22"/>
      <c r="AV141" s="22"/>
      <c r="AW141" s="22"/>
      <c r="AX141" s="21"/>
      <c r="AY141" s="69"/>
      <c r="AZ141" s="69"/>
      <c r="BA141" s="22"/>
      <c r="BB141" s="22"/>
      <c r="BC141" s="22"/>
      <c r="BD141" s="21"/>
      <c r="BE141" s="69"/>
      <c r="BF141" s="69"/>
      <c r="BG141" s="22"/>
      <c r="BH141" s="22"/>
      <c r="BI141" s="22"/>
      <c r="BJ141" s="21"/>
      <c r="BK141" s="69"/>
      <c r="BL141" s="69"/>
      <c r="BM141" s="22"/>
      <c r="BN141" s="22"/>
      <c r="BO141" s="22"/>
      <c r="BP141" s="21"/>
      <c r="BQ141" s="69"/>
      <c r="BR141" s="69"/>
      <c r="BS141" s="22"/>
      <c r="BT141" s="22"/>
      <c r="BU141" s="22"/>
      <c r="BV141" s="21"/>
    </row>
    <row r="142" spans="1:76" ht="12.75" hidden="1" customHeight="1" thickBot="1">
      <c r="A142" s="4"/>
      <c r="B142" s="20"/>
      <c r="C142" s="4"/>
      <c r="D142" s="4"/>
      <c r="E142" s="4"/>
      <c r="F142" s="4"/>
      <c r="G142" s="21"/>
      <c r="H142" s="21"/>
      <c r="I142" s="21"/>
      <c r="J142" s="21"/>
      <c r="K142" s="68"/>
      <c r="L142" s="68"/>
      <c r="M142" s="68"/>
      <c r="N142" s="21"/>
      <c r="O142" s="69"/>
      <c r="P142" s="69"/>
      <c r="Q142" s="70"/>
      <c r="R142" s="70"/>
      <c r="S142" s="22"/>
      <c r="T142" s="21"/>
      <c r="U142" s="69"/>
      <c r="V142" s="69"/>
      <c r="W142" s="22"/>
      <c r="X142" s="70"/>
      <c r="Y142" s="22"/>
      <c r="Z142" s="21"/>
      <c r="AA142" s="69"/>
      <c r="AB142" s="69"/>
      <c r="AC142" s="22"/>
      <c r="AD142" s="70"/>
      <c r="AE142" s="22"/>
      <c r="AF142" s="21"/>
      <c r="AG142" s="69"/>
      <c r="AH142" s="69"/>
      <c r="AI142" s="22"/>
      <c r="AJ142" s="70"/>
      <c r="AK142" s="22"/>
      <c r="AL142" s="21"/>
      <c r="AM142" s="69"/>
      <c r="AN142" s="69"/>
      <c r="AO142" s="22"/>
      <c r="AP142" s="70"/>
      <c r="AQ142" s="22"/>
      <c r="AR142" s="21"/>
      <c r="AS142" s="69"/>
      <c r="AT142" s="69"/>
      <c r="AU142" s="70"/>
      <c r="AV142" s="70"/>
      <c r="AW142" s="22"/>
      <c r="AX142" s="21"/>
      <c r="AY142" s="69"/>
      <c r="AZ142" s="69"/>
      <c r="BA142" s="22"/>
      <c r="BB142" s="70"/>
      <c r="BC142" s="22"/>
      <c r="BD142" s="21"/>
      <c r="BE142" s="69"/>
      <c r="BF142" s="69"/>
      <c r="BG142" s="70"/>
      <c r="BH142" s="70"/>
      <c r="BI142" s="22"/>
      <c r="BJ142" s="21"/>
      <c r="BK142" s="69"/>
      <c r="BL142" s="69"/>
      <c r="BM142" s="22"/>
      <c r="BN142" s="70"/>
      <c r="BO142" s="22"/>
      <c r="BP142" s="21"/>
      <c r="BQ142" s="69"/>
      <c r="BR142" s="69"/>
      <c r="BS142" s="70"/>
      <c r="BT142" s="70"/>
      <c r="BU142" s="22"/>
      <c r="BV142" s="21"/>
    </row>
    <row r="143" spans="1:76" ht="12.75" customHeight="1" thickBot="1">
      <c r="A143" s="4"/>
      <c r="B143" s="20"/>
      <c r="C143" s="4"/>
      <c r="D143" s="4"/>
      <c r="E143" s="4"/>
      <c r="F143" s="4"/>
      <c r="G143" s="72"/>
      <c r="H143" s="72"/>
      <c r="I143" s="72"/>
      <c r="J143" s="72"/>
      <c r="K143" s="68"/>
      <c r="L143" s="68"/>
      <c r="M143" s="68"/>
      <c r="N143" s="72"/>
      <c r="O143" s="69"/>
      <c r="P143" s="69"/>
      <c r="Q143" s="73"/>
      <c r="R143" s="73"/>
      <c r="S143" s="4"/>
      <c r="T143" s="21"/>
      <c r="U143" s="69"/>
      <c r="V143" s="69"/>
      <c r="W143" s="73"/>
      <c r="X143" s="4"/>
      <c r="Y143" s="4"/>
      <c r="Z143" s="74"/>
      <c r="AA143" s="69"/>
      <c r="AB143" s="69"/>
      <c r="AC143" s="73"/>
      <c r="AD143" s="4"/>
      <c r="AE143" s="4"/>
      <c r="AF143" s="74"/>
      <c r="AG143" s="69"/>
      <c r="AH143" s="69"/>
      <c r="AI143" s="73"/>
      <c r="AJ143" s="4"/>
      <c r="AK143" s="4"/>
      <c r="AL143" s="74"/>
      <c r="AM143" s="69"/>
      <c r="AN143" s="69"/>
      <c r="AO143" s="73"/>
      <c r="AP143" s="4"/>
      <c r="AQ143" s="4"/>
      <c r="AR143" s="74"/>
      <c r="AS143" s="69"/>
      <c r="AT143" s="69"/>
      <c r="AU143" s="73"/>
      <c r="AV143" s="73"/>
      <c r="AW143" s="4"/>
      <c r="AX143" s="74"/>
      <c r="AY143" s="69"/>
      <c r="AZ143" s="69"/>
      <c r="BA143" s="73"/>
      <c r="BB143" s="4"/>
      <c r="BC143" s="4"/>
      <c r="BD143" s="74"/>
      <c r="BE143" s="69"/>
      <c r="BF143" s="69"/>
      <c r="BG143" s="73"/>
      <c r="BH143" s="73"/>
      <c r="BI143" s="4"/>
      <c r="BJ143" s="74"/>
      <c r="BK143" s="69"/>
      <c r="BL143" s="69"/>
      <c r="BM143" s="73"/>
      <c r="BN143" s="4"/>
      <c r="BO143" s="4"/>
      <c r="BP143" s="74"/>
      <c r="BQ143" s="69"/>
      <c r="BR143" s="69"/>
      <c r="BS143" s="73"/>
      <c r="BT143" s="73"/>
      <c r="BU143" s="4"/>
      <c r="BV143" s="74"/>
    </row>
    <row r="144" spans="1:76" ht="21" customHeight="1" thickBot="1">
      <c r="A144" s="218" t="s">
        <v>128</v>
      </c>
      <c r="B144" s="217" t="s">
        <v>129</v>
      </c>
      <c r="C144" s="332"/>
      <c r="D144" s="332"/>
      <c r="E144" s="332"/>
      <c r="F144" s="332"/>
      <c r="G144" s="15">
        <f>G145+G146+G147+G148</f>
        <v>9</v>
      </c>
      <c r="H144" s="15">
        <f>H145+H146+H147+H148</f>
        <v>324</v>
      </c>
      <c r="I144" s="15">
        <f>I145+I146+I147+I148</f>
        <v>324</v>
      </c>
      <c r="J144" s="15">
        <f>J145+J146+J147+J148</f>
        <v>0</v>
      </c>
      <c r="K144" s="333">
        <f>O144+U144+AA144+AG144+AY144+BE144+BK144+BQ144</f>
        <v>6</v>
      </c>
      <c r="L144" s="334"/>
      <c r="M144" s="335"/>
      <c r="N144" s="15">
        <f>N145+N146+N147+N148</f>
        <v>0</v>
      </c>
      <c r="O144" s="303">
        <f>O145+O146+O147+O148</f>
        <v>0</v>
      </c>
      <c r="P144" s="304"/>
      <c r="Q144" s="76">
        <f>Q145+Q146+Q147+Q148</f>
        <v>0</v>
      </c>
      <c r="R144" s="77"/>
      <c r="S144" s="78">
        <f>S145+S146+S147+S148</f>
        <v>0</v>
      </c>
      <c r="T144" s="11">
        <f>T145+T146+T147+T148</f>
        <v>0</v>
      </c>
      <c r="U144" s="303">
        <f>U145+U146+U147+U148</f>
        <v>0</v>
      </c>
      <c r="V144" s="304"/>
      <c r="W144" s="76">
        <f>W145+W146+W147+W148</f>
        <v>0</v>
      </c>
      <c r="X144" s="77"/>
      <c r="Y144" s="78">
        <f>Y145+Y146+Y147+Y148</f>
        <v>0</v>
      </c>
      <c r="Z144" s="11">
        <f>Z145+Z146+Z147+Z148</f>
        <v>0</v>
      </c>
      <c r="AA144" s="303">
        <f>AA145+AA146+AA147+AA148</f>
        <v>0</v>
      </c>
      <c r="AB144" s="304"/>
      <c r="AC144" s="76">
        <f>AC145+AC146+AC147+AC148</f>
        <v>0</v>
      </c>
      <c r="AD144" s="77"/>
      <c r="AE144" s="78">
        <f>AE145+AE146+AE147+AE148</f>
        <v>0</v>
      </c>
      <c r="AF144" s="11">
        <f>AF145+AF146+AF147+AF148</f>
        <v>0</v>
      </c>
      <c r="AG144" s="303">
        <f>AG145+AG146+AG147+AG148</f>
        <v>0</v>
      </c>
      <c r="AH144" s="304"/>
      <c r="AI144" s="76">
        <f>AI145+AI146+AI147+AI148</f>
        <v>0</v>
      </c>
      <c r="AJ144" s="77"/>
      <c r="AK144" s="78">
        <f>AK145+AK146+AK147+AK148</f>
        <v>0</v>
      </c>
      <c r="AL144" s="11">
        <f>AL145+AL146+AL147+AL148</f>
        <v>0</v>
      </c>
      <c r="AM144" s="303">
        <f>AM145+AM146+AM147+AM148</f>
        <v>0</v>
      </c>
      <c r="AN144" s="304"/>
      <c r="AO144" s="76">
        <f>AO145+AO146+AO147+AO148</f>
        <v>0</v>
      </c>
      <c r="AP144" s="77"/>
      <c r="AQ144" s="78">
        <f>AQ145+AQ146+AQ147+AQ148</f>
        <v>0</v>
      </c>
      <c r="AR144" s="11">
        <f>AR145+AR146+AR147+AR148</f>
        <v>0</v>
      </c>
      <c r="AS144" s="303">
        <f>AS145+AS146+AS147+AS148</f>
        <v>0</v>
      </c>
      <c r="AT144" s="304"/>
      <c r="AU144" s="76">
        <f>AU145+AU146+AU147+AU148</f>
        <v>0</v>
      </c>
      <c r="AV144" s="77"/>
      <c r="AW144" s="78">
        <f>AW145+AW146+AW147+AW148</f>
        <v>0</v>
      </c>
      <c r="AX144" s="11">
        <f>AX145+AX146+AX147+AX148</f>
        <v>0</v>
      </c>
      <c r="AY144" s="303">
        <f>AY145+AY146+AY147+AY148</f>
        <v>0</v>
      </c>
      <c r="AZ144" s="304"/>
      <c r="BA144" s="76">
        <f>BA145+BA146+BA147+BA148</f>
        <v>0</v>
      </c>
      <c r="BB144" s="77"/>
      <c r="BC144" s="78">
        <f>BC145+BC146+BC147+BC148</f>
        <v>0</v>
      </c>
      <c r="BD144" s="11">
        <f>BD145+BD146+BD147+BD148</f>
        <v>0</v>
      </c>
      <c r="BE144" s="303">
        <f>BE145+BE146+BE147+BE148</f>
        <v>0</v>
      </c>
      <c r="BF144" s="304"/>
      <c r="BG144" s="76">
        <f>BG145+BG146+BG147+BG148</f>
        <v>0</v>
      </c>
      <c r="BH144" s="77"/>
      <c r="BI144" s="78">
        <f>BI145+BI146+BI147+BI148</f>
        <v>0</v>
      </c>
      <c r="BJ144" s="11">
        <f>BJ145+BJ146+BJ147+BJ148</f>
        <v>0</v>
      </c>
      <c r="BK144" s="303">
        <f>BK145+BK146+BK147+BK148</f>
        <v>0</v>
      </c>
      <c r="BL144" s="304"/>
      <c r="BM144" s="76">
        <f>BM145+BM146+BM147+BM148</f>
        <v>0</v>
      </c>
      <c r="BN144" s="77"/>
      <c r="BO144" s="78">
        <f>BO145+BO146+BO147+BO148</f>
        <v>0</v>
      </c>
      <c r="BP144" s="11">
        <f>BP145+BP146+BP147+BP148</f>
        <v>0</v>
      </c>
      <c r="BQ144" s="303">
        <f>BQ145+BQ146+BQ147+BQ148</f>
        <v>6</v>
      </c>
      <c r="BR144" s="304"/>
      <c r="BS144" s="330">
        <f>BS145+BS146+BS147+BS148</f>
        <v>324</v>
      </c>
      <c r="BT144" s="331"/>
      <c r="BU144" s="78">
        <f>BU145+BU146+BU147+BU148</f>
        <v>0</v>
      </c>
      <c r="BV144" s="11">
        <f>BV145+BV146+BV147+BV148</f>
        <v>9</v>
      </c>
    </row>
    <row r="145" spans="1:76" ht="46.5" customHeight="1" thickBot="1">
      <c r="A145" s="30" t="s">
        <v>130</v>
      </c>
      <c r="B145" s="71" t="s">
        <v>131</v>
      </c>
      <c r="C145" s="26"/>
      <c r="D145" s="27"/>
      <c r="E145" s="27" t="s">
        <v>333</v>
      </c>
      <c r="F145" s="27"/>
      <c r="G145" s="51">
        <f>T145+Z145+AF145+AL145+AR145+AX145+BD145+BJ145+BP145+BV145</f>
        <v>3</v>
      </c>
      <c r="H145" s="28">
        <f>Q145+W145+AC145+AI145+AO145+AU145+BA145+BG145+BM145+BS145</f>
        <v>108</v>
      </c>
      <c r="I145" s="29">
        <f>Q145+W145+AC145+AI145+AO145+AU145+BA145+BG145+BM145+BS145</f>
        <v>108</v>
      </c>
      <c r="J145" s="29">
        <f>S145+Y145+AE145+AK145+AQ145+AW145+BC145+BI145+BO145+BU145</f>
        <v>0</v>
      </c>
      <c r="K145" s="322">
        <f>O145+U145+AA145+AG145+AM145+AS145+AY145+BE145+BK145+BQ145</f>
        <v>2</v>
      </c>
      <c r="L145" s="323"/>
      <c r="M145" s="324"/>
      <c r="N145" s="29"/>
      <c r="O145" s="305"/>
      <c r="P145" s="292"/>
      <c r="Q145" s="326"/>
      <c r="R145" s="327"/>
      <c r="S145" s="30"/>
      <c r="T145" s="28">
        <f t="shared" ref="T145:T148" si="193">Q145/36</f>
        <v>0</v>
      </c>
      <c r="U145" s="291"/>
      <c r="V145" s="292"/>
      <c r="W145" s="326"/>
      <c r="X145" s="327"/>
      <c r="Y145" s="30"/>
      <c r="Z145" s="28">
        <f t="shared" ref="Z145:Z148" si="194">W145/36</f>
        <v>0</v>
      </c>
      <c r="AA145" s="291"/>
      <c r="AB145" s="292"/>
      <c r="AC145" s="326"/>
      <c r="AD145" s="327"/>
      <c r="AE145" s="30"/>
      <c r="AF145" s="28">
        <f t="shared" ref="AF145:AF148" si="195">AC145/36</f>
        <v>0</v>
      </c>
      <c r="AG145" s="291"/>
      <c r="AH145" s="292"/>
      <c r="AI145" s="326"/>
      <c r="AJ145" s="327"/>
      <c r="AK145" s="30"/>
      <c r="AL145" s="28">
        <f t="shared" ref="AL145:AL148" si="196">AI145/36</f>
        <v>0</v>
      </c>
      <c r="AM145" s="291"/>
      <c r="AN145" s="292"/>
      <c r="AO145" s="326"/>
      <c r="AP145" s="327"/>
      <c r="AQ145" s="30"/>
      <c r="AR145" s="28">
        <f t="shared" ref="AR145:AR148" si="197">AO145/36</f>
        <v>0</v>
      </c>
      <c r="AS145" s="291"/>
      <c r="AT145" s="292"/>
      <c r="AU145" s="328"/>
      <c r="AV145" s="329"/>
      <c r="AW145" s="30"/>
      <c r="AX145" s="28">
        <f t="shared" ref="AX145:AX148" si="198">AU145/36</f>
        <v>0</v>
      </c>
      <c r="AY145" s="291"/>
      <c r="AZ145" s="292"/>
      <c r="BA145" s="326"/>
      <c r="BB145" s="327"/>
      <c r="BC145" s="30"/>
      <c r="BD145" s="28">
        <f t="shared" ref="BD145:BD148" si="199">BA145/36</f>
        <v>0</v>
      </c>
      <c r="BE145" s="291"/>
      <c r="BF145" s="292"/>
      <c r="BG145" s="328"/>
      <c r="BH145" s="329"/>
      <c r="BI145" s="30"/>
      <c r="BJ145" s="28">
        <f t="shared" ref="BJ145:BJ148" si="200">BG145/36</f>
        <v>0</v>
      </c>
      <c r="BK145" s="291"/>
      <c r="BL145" s="292"/>
      <c r="BM145" s="326"/>
      <c r="BN145" s="327"/>
      <c r="BO145" s="30"/>
      <c r="BP145" s="28">
        <f t="shared" ref="BP145:BP148" si="201">BM145/36</f>
        <v>0</v>
      </c>
      <c r="BQ145" s="291">
        <f>BS145/54</f>
        <v>2</v>
      </c>
      <c r="BR145" s="292"/>
      <c r="BS145" s="326">
        <v>108</v>
      </c>
      <c r="BT145" s="327"/>
      <c r="BU145" s="30"/>
      <c r="BV145" s="28">
        <f t="shared" ref="BV145:BV148" si="202">BS145/36</f>
        <v>3</v>
      </c>
    </row>
    <row r="146" spans="1:76" ht="22.5" customHeight="1" thickBot="1">
      <c r="A146" s="30" t="s">
        <v>132</v>
      </c>
      <c r="B146" s="71" t="s">
        <v>135</v>
      </c>
      <c r="C146" s="26"/>
      <c r="D146" s="27"/>
      <c r="E146" s="27" t="s">
        <v>333</v>
      </c>
      <c r="F146" s="27"/>
      <c r="G146" s="51">
        <f>T146+Z146+AF146+AL146+AR146+AX146+BD146+BJ146+BP146+BV146</f>
        <v>6</v>
      </c>
      <c r="H146" s="28">
        <f>Q146+W146+AC146+AI146+AO146+AU146+BA146+BG146+BM146+BS146</f>
        <v>216</v>
      </c>
      <c r="I146" s="29">
        <f>Q146+W146+AC146+AI146+AO146+AU146+BA146+BG146+BM146+BS146</f>
        <v>216</v>
      </c>
      <c r="J146" s="29">
        <f>S146+Y146+AE146+AK146+AQ146+AW146+BC146+BI146+BO146+BU146</f>
        <v>0</v>
      </c>
      <c r="K146" s="322">
        <f>O146+U146+AA146+AG146+AM146+AS146+AY146+BE146+BK146+BQ146</f>
        <v>4</v>
      </c>
      <c r="L146" s="323"/>
      <c r="M146" s="324"/>
      <c r="N146" s="29"/>
      <c r="O146" s="325"/>
      <c r="P146" s="321"/>
      <c r="Q146" s="318"/>
      <c r="R146" s="319"/>
      <c r="S146" s="30"/>
      <c r="T146" s="28">
        <f t="shared" si="193"/>
        <v>0</v>
      </c>
      <c r="U146" s="320"/>
      <c r="V146" s="321"/>
      <c r="W146" s="318"/>
      <c r="X146" s="319"/>
      <c r="Y146" s="30"/>
      <c r="Z146" s="28">
        <f t="shared" si="194"/>
        <v>0</v>
      </c>
      <c r="AA146" s="320"/>
      <c r="AB146" s="321"/>
      <c r="AC146" s="318"/>
      <c r="AD146" s="319"/>
      <c r="AE146" s="30"/>
      <c r="AF146" s="28">
        <f t="shared" si="195"/>
        <v>0</v>
      </c>
      <c r="AG146" s="320"/>
      <c r="AH146" s="321"/>
      <c r="AI146" s="318">
        <f>AJ146+AK146</f>
        <v>0</v>
      </c>
      <c r="AJ146" s="319"/>
      <c r="AK146" s="30"/>
      <c r="AL146" s="28">
        <f t="shared" si="196"/>
        <v>0</v>
      </c>
      <c r="AM146" s="320"/>
      <c r="AN146" s="321"/>
      <c r="AO146" s="318">
        <f>AP146+AQ146</f>
        <v>0</v>
      </c>
      <c r="AP146" s="319"/>
      <c r="AQ146" s="30"/>
      <c r="AR146" s="28">
        <f t="shared" si="197"/>
        <v>0</v>
      </c>
      <c r="AS146" s="320"/>
      <c r="AT146" s="321"/>
      <c r="AU146" s="318">
        <f>AV146+AW146</f>
        <v>0</v>
      </c>
      <c r="AV146" s="319"/>
      <c r="AW146" s="30"/>
      <c r="AX146" s="28">
        <f t="shared" si="198"/>
        <v>0</v>
      </c>
      <c r="AY146" s="320"/>
      <c r="AZ146" s="321"/>
      <c r="BA146" s="318">
        <f>BB146+BC146</f>
        <v>0</v>
      </c>
      <c r="BB146" s="319"/>
      <c r="BC146" s="30"/>
      <c r="BD146" s="28">
        <f t="shared" si="199"/>
        <v>0</v>
      </c>
      <c r="BE146" s="320"/>
      <c r="BF146" s="321"/>
      <c r="BG146" s="318">
        <f>BH146+BI146</f>
        <v>0</v>
      </c>
      <c r="BH146" s="319"/>
      <c r="BI146" s="30"/>
      <c r="BJ146" s="28">
        <f t="shared" si="200"/>
        <v>0</v>
      </c>
      <c r="BK146" s="320"/>
      <c r="BL146" s="321"/>
      <c r="BM146" s="318"/>
      <c r="BN146" s="319"/>
      <c r="BO146" s="30"/>
      <c r="BP146" s="28">
        <f t="shared" si="201"/>
        <v>0</v>
      </c>
      <c r="BQ146" s="320">
        <f>BS146/54</f>
        <v>4</v>
      </c>
      <c r="BR146" s="321"/>
      <c r="BS146" s="318">
        <v>216</v>
      </c>
      <c r="BT146" s="319"/>
      <c r="BU146" s="30"/>
      <c r="BV146" s="28">
        <f t="shared" si="202"/>
        <v>6</v>
      </c>
    </row>
    <row r="147" spans="1:76" ht="0.75" customHeight="1">
      <c r="A147" s="30" t="s">
        <v>134</v>
      </c>
      <c r="B147" s="71"/>
      <c r="C147" s="26"/>
      <c r="D147" s="27"/>
      <c r="E147" s="27"/>
      <c r="F147" s="27"/>
      <c r="G147" s="51">
        <f>T147+Z147+AF147+AL147+AR147+AX147+BD147+BJ147+BP147+BV147</f>
        <v>0</v>
      </c>
      <c r="H147" s="28">
        <f>Q147+W147+AC147+AI147+AO147+AU147+BA147+BG147+BM147+BS147</f>
        <v>0</v>
      </c>
      <c r="I147" s="29">
        <f>Q147+W147+AC147+AI147+AO147+AU147+BA147+BG147+BM147+BS147</f>
        <v>0</v>
      </c>
      <c r="J147" s="29">
        <f>S147+Y147+AE147+AK147+AQ147+AW147+BC147+BI147+BO147+BU147</f>
        <v>0</v>
      </c>
      <c r="K147" s="322">
        <f>O147+U147+AA147+AG147+AM147+AS147+AY147+BE147+BK147+BQ147</f>
        <v>0</v>
      </c>
      <c r="L147" s="323"/>
      <c r="M147" s="324"/>
      <c r="N147" s="29"/>
      <c r="O147" s="325"/>
      <c r="P147" s="321"/>
      <c r="Q147" s="318"/>
      <c r="R147" s="319"/>
      <c r="S147" s="30"/>
      <c r="T147" s="28">
        <f t="shared" si="193"/>
        <v>0</v>
      </c>
      <c r="U147" s="320"/>
      <c r="V147" s="321"/>
      <c r="W147" s="318"/>
      <c r="X147" s="319"/>
      <c r="Y147" s="30"/>
      <c r="Z147" s="28">
        <f t="shared" si="194"/>
        <v>0</v>
      </c>
      <c r="AA147" s="320"/>
      <c r="AB147" s="321"/>
      <c r="AC147" s="318"/>
      <c r="AD147" s="319"/>
      <c r="AE147" s="30"/>
      <c r="AF147" s="28">
        <f t="shared" si="195"/>
        <v>0</v>
      </c>
      <c r="AG147" s="320"/>
      <c r="AH147" s="321"/>
      <c r="AI147" s="318"/>
      <c r="AJ147" s="319"/>
      <c r="AK147" s="30"/>
      <c r="AL147" s="28">
        <f t="shared" si="196"/>
        <v>0</v>
      </c>
      <c r="AM147" s="320"/>
      <c r="AN147" s="321"/>
      <c r="AO147" s="318"/>
      <c r="AP147" s="319"/>
      <c r="AQ147" s="30"/>
      <c r="AR147" s="28">
        <f t="shared" si="197"/>
        <v>0</v>
      </c>
      <c r="AS147" s="320"/>
      <c r="AT147" s="321"/>
      <c r="AU147" s="318"/>
      <c r="AV147" s="319"/>
      <c r="AW147" s="30"/>
      <c r="AX147" s="28">
        <f t="shared" si="198"/>
        <v>0</v>
      </c>
      <c r="AY147" s="320"/>
      <c r="AZ147" s="321"/>
      <c r="BA147" s="318"/>
      <c r="BB147" s="319"/>
      <c r="BC147" s="30"/>
      <c r="BD147" s="28">
        <f t="shared" si="199"/>
        <v>0</v>
      </c>
      <c r="BE147" s="320"/>
      <c r="BF147" s="321"/>
      <c r="BG147" s="318"/>
      <c r="BH147" s="319"/>
      <c r="BI147" s="30"/>
      <c r="BJ147" s="28">
        <f t="shared" si="200"/>
        <v>0</v>
      </c>
      <c r="BK147" s="320"/>
      <c r="BL147" s="321"/>
      <c r="BM147" s="318"/>
      <c r="BN147" s="319"/>
      <c r="BO147" s="30"/>
      <c r="BP147" s="28">
        <f t="shared" si="201"/>
        <v>0</v>
      </c>
      <c r="BQ147" s="320"/>
      <c r="BR147" s="321"/>
      <c r="BS147" s="316"/>
      <c r="BT147" s="317"/>
      <c r="BU147" s="30"/>
      <c r="BV147" s="28">
        <f t="shared" si="202"/>
        <v>0</v>
      </c>
    </row>
    <row r="148" spans="1:76" ht="18" hidden="1" customHeight="1">
      <c r="A148" s="30" t="s">
        <v>136</v>
      </c>
      <c r="B148" s="71"/>
      <c r="C148" s="26"/>
      <c r="D148" s="27"/>
      <c r="E148" s="27"/>
      <c r="F148" s="27"/>
      <c r="G148" s="51">
        <f>T148+Z148+AF148+AL148+AR148+AX148+BD148+BJ148+BP148+BV148</f>
        <v>0</v>
      </c>
      <c r="H148" s="28">
        <f>Q148+W148+AC148+AI148+AO148+AU148+BA148+BG148+BM148+BS148</f>
        <v>0</v>
      </c>
      <c r="I148" s="29">
        <f>Q148+W148+AC148+AI148+AO148+AU148+BA148+BG148+BM148+BS148</f>
        <v>0</v>
      </c>
      <c r="J148" s="29">
        <f>S148+Y148+AE148+AK148+AQ148+AW148+BC148+BI148+BO148+BU148</f>
        <v>0</v>
      </c>
      <c r="K148" s="322">
        <f>O148+U148+AA148+AG148+AM148+AS148+AY148+BE148+BK148+BQ148</f>
        <v>0</v>
      </c>
      <c r="L148" s="323"/>
      <c r="M148" s="324"/>
      <c r="N148" s="29"/>
      <c r="O148" s="325"/>
      <c r="P148" s="321"/>
      <c r="Q148" s="318"/>
      <c r="R148" s="319"/>
      <c r="S148" s="30"/>
      <c r="T148" s="28">
        <f t="shared" si="193"/>
        <v>0</v>
      </c>
      <c r="U148" s="320"/>
      <c r="V148" s="321"/>
      <c r="W148" s="318"/>
      <c r="X148" s="319"/>
      <c r="Y148" s="30"/>
      <c r="Z148" s="28">
        <f t="shared" si="194"/>
        <v>0</v>
      </c>
      <c r="AA148" s="320"/>
      <c r="AB148" s="321"/>
      <c r="AC148" s="318"/>
      <c r="AD148" s="319"/>
      <c r="AE148" s="30"/>
      <c r="AF148" s="28">
        <f t="shared" si="195"/>
        <v>0</v>
      </c>
      <c r="AG148" s="320"/>
      <c r="AH148" s="321"/>
      <c r="AI148" s="318"/>
      <c r="AJ148" s="319"/>
      <c r="AK148" s="30"/>
      <c r="AL148" s="28">
        <f t="shared" si="196"/>
        <v>0</v>
      </c>
      <c r="AM148" s="320"/>
      <c r="AN148" s="321"/>
      <c r="AO148" s="318"/>
      <c r="AP148" s="319"/>
      <c r="AQ148" s="30"/>
      <c r="AR148" s="28">
        <f t="shared" si="197"/>
        <v>0</v>
      </c>
      <c r="AS148" s="320"/>
      <c r="AT148" s="321"/>
      <c r="AU148" s="318"/>
      <c r="AV148" s="319"/>
      <c r="AW148" s="30"/>
      <c r="AX148" s="28">
        <f t="shared" si="198"/>
        <v>0</v>
      </c>
      <c r="AY148" s="320"/>
      <c r="AZ148" s="321"/>
      <c r="BA148" s="318"/>
      <c r="BB148" s="319"/>
      <c r="BC148" s="30"/>
      <c r="BD148" s="28">
        <f t="shared" si="199"/>
        <v>0</v>
      </c>
      <c r="BE148" s="320"/>
      <c r="BF148" s="321"/>
      <c r="BG148" s="318"/>
      <c r="BH148" s="319"/>
      <c r="BI148" s="30"/>
      <c r="BJ148" s="28">
        <f t="shared" si="200"/>
        <v>0</v>
      </c>
      <c r="BK148" s="320"/>
      <c r="BL148" s="321"/>
      <c r="BM148" s="318"/>
      <c r="BN148" s="319"/>
      <c r="BO148" s="30"/>
      <c r="BP148" s="28">
        <f t="shared" si="201"/>
        <v>0</v>
      </c>
      <c r="BQ148" s="320"/>
      <c r="BR148" s="321"/>
      <c r="BS148" s="316"/>
      <c r="BT148" s="317"/>
      <c r="BU148" s="30"/>
      <c r="BV148" s="28">
        <f t="shared" si="202"/>
        <v>0</v>
      </c>
    </row>
    <row r="149" spans="1:76" ht="12" customHeight="1">
      <c r="A149" s="33" t="s">
        <v>76</v>
      </c>
      <c r="B149" s="62"/>
      <c r="C149" s="33"/>
      <c r="D149" s="33"/>
      <c r="E149" s="33"/>
      <c r="F149" s="33"/>
      <c r="G149" s="35"/>
      <c r="H149" s="35"/>
      <c r="I149" s="35"/>
      <c r="J149" s="35"/>
      <c r="K149" s="35"/>
      <c r="L149" s="35"/>
      <c r="M149" s="35"/>
      <c r="N149" s="35"/>
      <c r="O149" s="33"/>
      <c r="P149" s="33"/>
      <c r="Q149" s="33"/>
      <c r="R149" s="33"/>
      <c r="S149" s="33"/>
      <c r="T149" s="35"/>
      <c r="U149" s="33"/>
      <c r="V149" s="33"/>
      <c r="W149" s="22"/>
      <c r="X149" s="33"/>
      <c r="Y149" s="33"/>
      <c r="Z149" s="79"/>
      <c r="AA149" s="33"/>
      <c r="AB149" s="33"/>
      <c r="AC149" s="33"/>
      <c r="AD149" s="33"/>
      <c r="AE149" s="33"/>
      <c r="AF149" s="79"/>
      <c r="AG149" s="33"/>
      <c r="AH149" s="33"/>
      <c r="AI149" s="33"/>
      <c r="AJ149" s="33"/>
      <c r="AK149" s="33"/>
      <c r="AL149" s="79"/>
      <c r="AM149" s="33"/>
      <c r="AN149" s="33"/>
      <c r="AO149" s="33"/>
      <c r="AP149" s="33"/>
      <c r="AQ149" s="33"/>
      <c r="AR149" s="79"/>
      <c r="AS149" s="33"/>
      <c r="AT149" s="33"/>
      <c r="AU149" s="22"/>
      <c r="AV149" s="22"/>
      <c r="AW149" s="33"/>
      <c r="AX149" s="79"/>
      <c r="AY149" s="33"/>
      <c r="AZ149" s="33"/>
      <c r="BA149" s="33"/>
      <c r="BB149" s="33"/>
      <c r="BC149" s="33"/>
      <c r="BD149" s="79"/>
      <c r="BE149" s="33"/>
      <c r="BF149" s="33"/>
      <c r="BG149" s="22"/>
      <c r="BH149" s="22"/>
      <c r="BI149" s="33"/>
      <c r="BJ149" s="79"/>
      <c r="BK149" s="33"/>
      <c r="BL149" s="33"/>
      <c r="BM149" s="33"/>
      <c r="BN149" s="33"/>
      <c r="BO149" s="33"/>
      <c r="BP149" s="79"/>
      <c r="BQ149" s="33"/>
      <c r="BR149" s="33"/>
      <c r="BS149" s="22"/>
      <c r="BT149" s="22"/>
      <c r="BU149" s="33"/>
      <c r="BV149" s="79"/>
    </row>
    <row r="150" spans="1:76" ht="13.5" customHeight="1">
      <c r="A150" s="4"/>
      <c r="B150" s="20"/>
      <c r="C150" s="4"/>
      <c r="D150" s="4"/>
      <c r="E150" s="4"/>
      <c r="F150" s="4"/>
      <c r="G150" s="72"/>
      <c r="H150" s="72"/>
      <c r="I150" s="72"/>
      <c r="J150" s="72"/>
      <c r="K150" s="72"/>
      <c r="L150" s="72"/>
      <c r="M150" s="72"/>
      <c r="N150" s="72"/>
      <c r="O150" s="4"/>
      <c r="P150" s="4"/>
      <c r="Q150" s="4"/>
      <c r="R150" s="4"/>
      <c r="S150" s="4"/>
      <c r="T150" s="21"/>
      <c r="U150" s="4"/>
      <c r="V150" s="4"/>
      <c r="W150" s="4"/>
      <c r="X150" s="4"/>
      <c r="Y150" s="4"/>
      <c r="Z150" s="74"/>
      <c r="AA150" s="4"/>
      <c r="AB150" s="4"/>
      <c r="AC150" s="4"/>
      <c r="AD150" s="4"/>
      <c r="AE150" s="4"/>
      <c r="AF150" s="74"/>
      <c r="AG150" s="4"/>
      <c r="AH150" s="4"/>
      <c r="AI150" s="4"/>
      <c r="AJ150" s="4"/>
      <c r="AK150" s="4"/>
      <c r="AL150" s="74"/>
      <c r="AM150" s="4"/>
      <c r="AN150" s="4"/>
      <c r="AO150" s="4"/>
      <c r="AP150" s="4"/>
      <c r="AQ150" s="4"/>
      <c r="AR150" s="74"/>
      <c r="AS150" s="4"/>
      <c r="AT150" s="4"/>
      <c r="AU150" s="4"/>
      <c r="AV150" s="4"/>
      <c r="AW150" s="4"/>
      <c r="AX150" s="74"/>
      <c r="AY150" s="4"/>
      <c r="AZ150" s="4"/>
      <c r="BA150" s="4"/>
      <c r="BB150" s="4"/>
      <c r="BC150" s="4"/>
      <c r="BD150" s="74"/>
      <c r="BE150" s="4"/>
      <c r="BF150" s="4"/>
      <c r="BG150" s="4"/>
      <c r="BH150" s="4"/>
      <c r="BI150" s="4"/>
      <c r="BJ150" s="74"/>
      <c r="BK150" s="4"/>
      <c r="BL150" s="4"/>
      <c r="BM150" s="4"/>
      <c r="BN150" s="4"/>
      <c r="BO150" s="4"/>
      <c r="BP150" s="74"/>
      <c r="BQ150" s="4"/>
      <c r="BR150" s="4"/>
      <c r="BS150" s="4"/>
      <c r="BT150" s="4"/>
      <c r="BU150" s="4"/>
      <c r="BV150" s="74"/>
    </row>
    <row r="151" spans="1:76" ht="11.25" customHeight="1">
      <c r="A151" s="310" t="s">
        <v>0</v>
      </c>
      <c r="B151" s="310" t="s">
        <v>1</v>
      </c>
      <c r="C151" s="311"/>
      <c r="D151" s="311"/>
      <c r="E151" s="311"/>
      <c r="F151" s="311"/>
      <c r="G151" s="312" t="s">
        <v>3</v>
      </c>
      <c r="H151" s="297"/>
      <c r="I151" s="297"/>
      <c r="J151" s="297"/>
      <c r="K151" s="297"/>
      <c r="L151" s="297"/>
      <c r="M151" s="297"/>
      <c r="N151" s="297"/>
      <c r="O151" s="299"/>
      <c r="P151" s="299"/>
      <c r="Q151" s="299"/>
      <c r="R151" s="299"/>
      <c r="S151" s="299"/>
      <c r="T151" s="297"/>
      <c r="U151" s="299"/>
      <c r="V151" s="299"/>
      <c r="W151" s="299"/>
      <c r="X151" s="299"/>
      <c r="Y151" s="299"/>
      <c r="Z151" s="289"/>
      <c r="AA151" s="299"/>
      <c r="AB151" s="299"/>
      <c r="AC151" s="299"/>
      <c r="AD151" s="299"/>
      <c r="AE151" s="299"/>
      <c r="AF151" s="289"/>
      <c r="AG151" s="299"/>
      <c r="AH151" s="299"/>
      <c r="AI151" s="299"/>
      <c r="AJ151" s="299"/>
      <c r="AK151" s="299"/>
      <c r="AL151" s="289"/>
      <c r="AM151" s="299"/>
      <c r="AN151" s="299"/>
      <c r="AO151" s="299"/>
      <c r="AP151" s="299"/>
      <c r="AQ151" s="299"/>
      <c r="AR151" s="289"/>
      <c r="AS151" s="299"/>
      <c r="AT151" s="299"/>
      <c r="AU151" s="299"/>
      <c r="AV151" s="299"/>
      <c r="AW151" s="299"/>
      <c r="AX151" s="289"/>
      <c r="AY151" s="299"/>
      <c r="AZ151" s="299"/>
      <c r="BA151" s="299"/>
      <c r="BB151" s="299"/>
      <c r="BC151" s="299"/>
      <c r="BD151" s="289"/>
      <c r="BE151" s="299"/>
      <c r="BF151" s="299"/>
      <c r="BG151" s="299"/>
      <c r="BH151" s="299"/>
      <c r="BI151" s="299"/>
      <c r="BJ151" s="289"/>
      <c r="BK151" s="299"/>
      <c r="BL151" s="299"/>
      <c r="BM151" s="299"/>
      <c r="BN151" s="299"/>
      <c r="BO151" s="299"/>
      <c r="BP151" s="289"/>
      <c r="BQ151" s="299" t="s">
        <v>120</v>
      </c>
      <c r="BR151" s="299"/>
      <c r="BS151" s="299" t="s">
        <v>121</v>
      </c>
      <c r="BT151" s="299"/>
      <c r="BU151" s="299"/>
      <c r="BV151" s="289" t="s">
        <v>3</v>
      </c>
      <c r="BW151" s="36"/>
      <c r="BX151" s="36"/>
    </row>
    <row r="152" spans="1:76" ht="26.25" customHeight="1" thickBot="1">
      <c r="A152" s="310"/>
      <c r="B152" s="310"/>
      <c r="C152" s="311"/>
      <c r="D152" s="311"/>
      <c r="E152" s="311"/>
      <c r="F152" s="311"/>
      <c r="G152" s="313"/>
      <c r="H152" s="80" t="s">
        <v>137</v>
      </c>
      <c r="I152" s="80" t="s">
        <v>118</v>
      </c>
      <c r="J152" s="72"/>
      <c r="K152" s="72"/>
      <c r="L152" s="72"/>
      <c r="M152" s="72"/>
      <c r="N152" s="29" t="s">
        <v>18</v>
      </c>
      <c r="O152" s="299"/>
      <c r="P152" s="299"/>
      <c r="Q152" s="81"/>
      <c r="R152" s="82"/>
      <c r="S152" s="83"/>
      <c r="T152" s="297"/>
      <c r="U152" s="299"/>
      <c r="V152" s="299"/>
      <c r="W152" s="81"/>
      <c r="X152" s="82"/>
      <c r="Y152" s="83"/>
      <c r="Z152" s="289"/>
      <c r="AA152" s="299"/>
      <c r="AB152" s="299"/>
      <c r="AC152" s="81"/>
      <c r="AD152" s="82"/>
      <c r="AE152" s="83"/>
      <c r="AF152" s="289"/>
      <c r="AG152" s="299"/>
      <c r="AH152" s="299"/>
      <c r="AI152" s="81"/>
      <c r="AJ152" s="82"/>
      <c r="AK152" s="83"/>
      <c r="AL152" s="289"/>
      <c r="AM152" s="299"/>
      <c r="AN152" s="299"/>
      <c r="AO152" s="81"/>
      <c r="AP152" s="82"/>
      <c r="AQ152" s="83"/>
      <c r="AR152" s="289"/>
      <c r="AS152" s="299"/>
      <c r="AT152" s="299"/>
      <c r="AU152" s="81"/>
      <c r="AV152" s="82"/>
      <c r="AW152" s="83"/>
      <c r="AX152" s="289"/>
      <c r="AY152" s="299"/>
      <c r="AZ152" s="299"/>
      <c r="BA152" s="81"/>
      <c r="BB152" s="82"/>
      <c r="BC152" s="83"/>
      <c r="BD152" s="289"/>
      <c r="BE152" s="299"/>
      <c r="BF152" s="299"/>
      <c r="BG152" s="81"/>
      <c r="BH152" s="82"/>
      <c r="BI152" s="83"/>
      <c r="BJ152" s="289"/>
      <c r="BK152" s="299"/>
      <c r="BL152" s="299"/>
      <c r="BM152" s="81"/>
      <c r="BN152" s="82"/>
      <c r="BO152" s="83"/>
      <c r="BP152" s="289"/>
      <c r="BQ152" s="299"/>
      <c r="BR152" s="299"/>
      <c r="BS152" s="84" t="s">
        <v>138</v>
      </c>
      <c r="BT152" s="85" t="s">
        <v>122</v>
      </c>
      <c r="BU152" s="83" t="s">
        <v>18</v>
      </c>
      <c r="BV152" s="289"/>
      <c r="BW152" s="36"/>
      <c r="BX152" s="36"/>
    </row>
    <row r="153" spans="1:76" ht="26.25" customHeight="1" thickBot="1">
      <c r="A153" s="46" t="s">
        <v>139</v>
      </c>
      <c r="B153" s="75" t="s">
        <v>140</v>
      </c>
      <c r="C153" s="300"/>
      <c r="D153" s="300"/>
      <c r="E153" s="300"/>
      <c r="F153" s="300"/>
      <c r="G153" s="15">
        <f>G157+G162</f>
        <v>9</v>
      </c>
      <c r="H153" s="15">
        <f>H157+H162</f>
        <v>324</v>
      </c>
      <c r="I153" s="11">
        <f>I157+I162</f>
        <v>32</v>
      </c>
      <c r="J153" s="11"/>
      <c r="K153" s="11"/>
      <c r="L153" s="11"/>
      <c r="M153" s="11"/>
      <c r="N153" s="11">
        <f>N157+N162</f>
        <v>292</v>
      </c>
      <c r="O153" s="78"/>
      <c r="P153" s="78"/>
      <c r="Q153" s="314"/>
      <c r="R153" s="314"/>
      <c r="S153" s="315"/>
      <c r="T153" s="15"/>
      <c r="U153" s="78"/>
      <c r="V153" s="78"/>
      <c r="W153" s="314"/>
      <c r="X153" s="314"/>
      <c r="Y153" s="315"/>
      <c r="Z153" s="86"/>
      <c r="AA153" s="78"/>
      <c r="AB153" s="78"/>
      <c r="AC153" s="314"/>
      <c r="AD153" s="314"/>
      <c r="AE153" s="315"/>
      <c r="AF153" s="86"/>
      <c r="AG153" s="78"/>
      <c r="AH153" s="78"/>
      <c r="AI153" s="314"/>
      <c r="AJ153" s="314"/>
      <c r="AK153" s="315"/>
      <c r="AL153" s="86"/>
      <c r="AM153" s="78"/>
      <c r="AN153" s="78"/>
      <c r="AO153" s="314"/>
      <c r="AP153" s="314"/>
      <c r="AQ153" s="315"/>
      <c r="AR153" s="86"/>
      <c r="AS153" s="78"/>
      <c r="AT153" s="78"/>
      <c r="AU153" s="314"/>
      <c r="AV153" s="314"/>
      <c r="AW153" s="315"/>
      <c r="AX153" s="86"/>
      <c r="AY153" s="78"/>
      <c r="AZ153" s="78"/>
      <c r="BA153" s="314"/>
      <c r="BB153" s="314"/>
      <c r="BC153" s="315"/>
      <c r="BD153" s="86"/>
      <c r="BE153" s="78"/>
      <c r="BF153" s="78"/>
      <c r="BG153" s="314"/>
      <c r="BH153" s="314"/>
      <c r="BI153" s="315"/>
      <c r="BJ153" s="86"/>
      <c r="BK153" s="78"/>
      <c r="BL153" s="78"/>
      <c r="BM153" s="314"/>
      <c r="BN153" s="314"/>
      <c r="BO153" s="315"/>
      <c r="BP153" s="86"/>
      <c r="BQ153" s="301">
        <f>BQ157+BQ162</f>
        <v>6</v>
      </c>
      <c r="BR153" s="304"/>
      <c r="BS153" s="87">
        <f>BS157+BS162</f>
        <v>324</v>
      </c>
      <c r="BT153" s="87">
        <f>BT157+BT162</f>
        <v>32</v>
      </c>
      <c r="BU153" s="87">
        <f>BU157+BU162</f>
        <v>292</v>
      </c>
      <c r="BV153" s="86">
        <f>BV157+BV162</f>
        <v>9</v>
      </c>
      <c r="BW153" s="36"/>
      <c r="BX153" s="37" t="b">
        <f>IF(G153=SUM(T153,Z153,AF153,AL153,BD153,BJ153,BP153,BV153),TRUE)</f>
        <v>1</v>
      </c>
    </row>
    <row r="154" spans="1:76" ht="12" customHeight="1">
      <c r="A154" s="4"/>
      <c r="B154" s="20"/>
      <c r="C154" s="4"/>
      <c r="D154" s="4"/>
      <c r="E154" s="4"/>
      <c r="F154" s="4"/>
      <c r="G154" s="72"/>
      <c r="H154" s="72"/>
      <c r="I154" s="72"/>
      <c r="J154" s="72"/>
      <c r="K154" s="72"/>
      <c r="L154" s="72"/>
      <c r="M154" s="72"/>
      <c r="N154" s="72"/>
      <c r="O154" s="4"/>
      <c r="P154" s="4"/>
      <c r="Q154" s="4"/>
      <c r="R154" s="4"/>
      <c r="S154" s="4"/>
      <c r="T154" s="21"/>
      <c r="U154" s="4"/>
      <c r="V154" s="4"/>
      <c r="W154" s="4"/>
      <c r="X154" s="4"/>
      <c r="Y154" s="4"/>
      <c r="Z154" s="74"/>
      <c r="AA154" s="4"/>
      <c r="AB154" s="4"/>
      <c r="AC154" s="4"/>
      <c r="AD154" s="4"/>
      <c r="AE154" s="4"/>
      <c r="AF154" s="74"/>
      <c r="AG154" s="4"/>
      <c r="AH154" s="4"/>
      <c r="AI154" s="4"/>
      <c r="AJ154" s="4"/>
      <c r="AK154" s="4"/>
      <c r="AL154" s="74"/>
      <c r="AM154" s="4"/>
      <c r="AN154" s="4"/>
      <c r="AO154" s="4"/>
      <c r="AP154" s="4"/>
      <c r="AQ154" s="4"/>
      <c r="AR154" s="74"/>
      <c r="AS154" s="4"/>
      <c r="AT154" s="4"/>
      <c r="AU154" s="4"/>
      <c r="AV154" s="4"/>
      <c r="AW154" s="4"/>
      <c r="AX154" s="74"/>
      <c r="AY154" s="4"/>
      <c r="AZ154" s="4"/>
      <c r="BA154" s="4"/>
      <c r="BB154" s="4"/>
      <c r="BC154" s="4"/>
      <c r="BD154" s="74"/>
      <c r="BE154" s="4"/>
      <c r="BF154" s="4"/>
      <c r="BG154" s="4"/>
      <c r="BH154" s="4"/>
      <c r="BI154" s="4"/>
      <c r="BJ154" s="74"/>
      <c r="BK154" s="4"/>
      <c r="BL154" s="4"/>
      <c r="BM154" s="4"/>
      <c r="BN154" s="4"/>
      <c r="BO154" s="4"/>
      <c r="BP154" s="74"/>
      <c r="BQ154" s="69"/>
      <c r="BR154" s="69"/>
      <c r="BS154" s="4"/>
      <c r="BT154" s="4"/>
      <c r="BU154" s="4"/>
      <c r="BV154" s="74"/>
    </row>
    <row r="155" spans="1:76" ht="10.5" customHeight="1">
      <c r="A155" s="310" t="s">
        <v>0</v>
      </c>
      <c r="B155" s="311" t="s">
        <v>1</v>
      </c>
      <c r="C155" s="311"/>
      <c r="D155" s="311"/>
      <c r="E155" s="311"/>
      <c r="F155" s="311"/>
      <c r="G155" s="295" t="s">
        <v>3</v>
      </c>
      <c r="H155" s="297"/>
      <c r="I155" s="297"/>
      <c r="J155" s="297"/>
      <c r="K155" s="297"/>
      <c r="L155" s="297"/>
      <c r="M155" s="297"/>
      <c r="N155" s="297"/>
      <c r="O155" s="286"/>
      <c r="P155" s="287"/>
      <c r="Q155" s="287"/>
      <c r="R155" s="286"/>
      <c r="S155" s="286"/>
      <c r="T155" s="297"/>
      <c r="U155" s="286"/>
      <c r="V155" s="287"/>
      <c r="W155" s="287"/>
      <c r="X155" s="286"/>
      <c r="Y155" s="286"/>
      <c r="Z155" s="289"/>
      <c r="AA155" s="286"/>
      <c r="AB155" s="287"/>
      <c r="AC155" s="287"/>
      <c r="AD155" s="286"/>
      <c r="AE155" s="286"/>
      <c r="AF155" s="289"/>
      <c r="AG155" s="286"/>
      <c r="AH155" s="287"/>
      <c r="AI155" s="287"/>
      <c r="AJ155" s="286"/>
      <c r="AK155" s="286"/>
      <c r="AL155" s="289"/>
      <c r="AM155" s="286"/>
      <c r="AN155" s="287"/>
      <c r="AO155" s="287"/>
      <c r="AP155" s="286"/>
      <c r="AQ155" s="286"/>
      <c r="AR155" s="289"/>
      <c r="AS155" s="286"/>
      <c r="AT155" s="287"/>
      <c r="AU155" s="287"/>
      <c r="AV155" s="286"/>
      <c r="AW155" s="286"/>
      <c r="AX155" s="289"/>
      <c r="AY155" s="286"/>
      <c r="AZ155" s="287"/>
      <c r="BA155" s="287"/>
      <c r="BB155" s="286"/>
      <c r="BC155" s="286"/>
      <c r="BD155" s="289"/>
      <c r="BE155" s="286"/>
      <c r="BF155" s="287"/>
      <c r="BG155" s="287"/>
      <c r="BH155" s="286"/>
      <c r="BI155" s="286"/>
      <c r="BJ155" s="289"/>
      <c r="BK155" s="286"/>
      <c r="BL155" s="287"/>
      <c r="BM155" s="287"/>
      <c r="BN155" s="286"/>
      <c r="BO155" s="286"/>
      <c r="BP155" s="289"/>
      <c r="BQ155" s="306" t="s">
        <v>120</v>
      </c>
      <c r="BR155" s="307"/>
      <c r="BS155" s="287"/>
      <c r="BT155" s="286"/>
      <c r="BU155" s="286" t="s">
        <v>18</v>
      </c>
      <c r="BV155" s="289" t="s">
        <v>3</v>
      </c>
    </row>
    <row r="156" spans="1:76" ht="24" customHeight="1" thickBot="1">
      <c r="A156" s="310"/>
      <c r="B156" s="311"/>
      <c r="C156" s="311"/>
      <c r="D156" s="311"/>
      <c r="E156" s="311"/>
      <c r="F156" s="311"/>
      <c r="G156" s="296"/>
      <c r="H156" s="80" t="s">
        <v>137</v>
      </c>
      <c r="I156" s="80" t="s">
        <v>118</v>
      </c>
      <c r="J156" s="80"/>
      <c r="K156" s="80"/>
      <c r="L156" s="80"/>
      <c r="M156" s="88"/>
      <c r="N156" s="80" t="s">
        <v>18</v>
      </c>
      <c r="O156" s="286"/>
      <c r="P156" s="288"/>
      <c r="Q156" s="288"/>
      <c r="R156" s="286"/>
      <c r="S156" s="286"/>
      <c r="T156" s="297"/>
      <c r="U156" s="286"/>
      <c r="V156" s="288"/>
      <c r="W156" s="288"/>
      <c r="X156" s="286"/>
      <c r="Y156" s="286"/>
      <c r="Z156" s="289"/>
      <c r="AA156" s="286"/>
      <c r="AB156" s="288"/>
      <c r="AC156" s="288"/>
      <c r="AD156" s="286"/>
      <c r="AE156" s="286"/>
      <c r="AF156" s="289"/>
      <c r="AG156" s="286"/>
      <c r="AH156" s="288"/>
      <c r="AI156" s="288"/>
      <c r="AJ156" s="286"/>
      <c r="AK156" s="286"/>
      <c r="AL156" s="289"/>
      <c r="AM156" s="286"/>
      <c r="AN156" s="288"/>
      <c r="AO156" s="288"/>
      <c r="AP156" s="286"/>
      <c r="AQ156" s="286"/>
      <c r="AR156" s="289"/>
      <c r="AS156" s="286"/>
      <c r="AT156" s="288"/>
      <c r="AU156" s="288"/>
      <c r="AV156" s="286"/>
      <c r="AW156" s="286"/>
      <c r="AX156" s="289"/>
      <c r="AY156" s="286"/>
      <c r="AZ156" s="288"/>
      <c r="BA156" s="288"/>
      <c r="BB156" s="286"/>
      <c r="BC156" s="286"/>
      <c r="BD156" s="289"/>
      <c r="BE156" s="286"/>
      <c r="BF156" s="288"/>
      <c r="BG156" s="288"/>
      <c r="BH156" s="286"/>
      <c r="BI156" s="286"/>
      <c r="BJ156" s="289"/>
      <c r="BK156" s="286"/>
      <c r="BL156" s="288"/>
      <c r="BM156" s="288"/>
      <c r="BN156" s="286"/>
      <c r="BO156" s="286"/>
      <c r="BP156" s="289"/>
      <c r="BQ156" s="308"/>
      <c r="BR156" s="309"/>
      <c r="BS156" s="288"/>
      <c r="BT156" s="286"/>
      <c r="BU156" s="286"/>
      <c r="BV156" s="289"/>
    </row>
    <row r="157" spans="1:76" ht="24.75" customHeight="1" thickBot="1">
      <c r="A157" s="46" t="s">
        <v>141</v>
      </c>
      <c r="B157" s="75" t="s">
        <v>142</v>
      </c>
      <c r="C157" s="89"/>
      <c r="D157" s="46"/>
      <c r="E157" s="46"/>
      <c r="F157" s="46"/>
      <c r="G157" s="15">
        <f>G158</f>
        <v>3</v>
      </c>
      <c r="H157" s="15">
        <f>H158</f>
        <v>108</v>
      </c>
      <c r="I157" s="11">
        <f>I158</f>
        <v>2</v>
      </c>
      <c r="J157" s="11"/>
      <c r="K157" s="11">
        <f t="shared" ref="K157:BV157" si="203">K158</f>
        <v>0</v>
      </c>
      <c r="L157" s="11">
        <f t="shared" si="203"/>
        <v>0</v>
      </c>
      <c r="M157" s="11">
        <f t="shared" si="203"/>
        <v>0</v>
      </c>
      <c r="N157" s="11">
        <f t="shared" si="203"/>
        <v>106</v>
      </c>
      <c r="O157" s="78">
        <f t="shared" si="203"/>
        <v>0</v>
      </c>
      <c r="P157" s="78">
        <f t="shared" si="203"/>
        <v>0</v>
      </c>
      <c r="Q157" s="78">
        <f t="shared" si="203"/>
        <v>0</v>
      </c>
      <c r="R157" s="78">
        <f t="shared" si="203"/>
        <v>0</v>
      </c>
      <c r="S157" s="78">
        <f t="shared" si="203"/>
        <v>0</v>
      </c>
      <c r="T157" s="11">
        <f t="shared" si="203"/>
        <v>0</v>
      </c>
      <c r="U157" s="78">
        <f t="shared" si="203"/>
        <v>0</v>
      </c>
      <c r="V157" s="78">
        <f t="shared" si="203"/>
        <v>0</v>
      </c>
      <c r="W157" s="78">
        <f t="shared" si="203"/>
        <v>0</v>
      </c>
      <c r="X157" s="78">
        <f t="shared" si="203"/>
        <v>0</v>
      </c>
      <c r="Y157" s="78">
        <f t="shared" si="203"/>
        <v>0</v>
      </c>
      <c r="Z157" s="90">
        <f t="shared" si="203"/>
        <v>0</v>
      </c>
      <c r="AA157" s="78">
        <f t="shared" si="203"/>
        <v>0</v>
      </c>
      <c r="AB157" s="78">
        <f t="shared" si="203"/>
        <v>0</v>
      </c>
      <c r="AC157" s="78">
        <f t="shared" si="203"/>
        <v>0</v>
      </c>
      <c r="AD157" s="78">
        <f t="shared" si="203"/>
        <v>0</v>
      </c>
      <c r="AE157" s="78">
        <f t="shared" si="203"/>
        <v>0</v>
      </c>
      <c r="AF157" s="90">
        <f t="shared" si="203"/>
        <v>0</v>
      </c>
      <c r="AG157" s="78">
        <f t="shared" si="203"/>
        <v>0</v>
      </c>
      <c r="AH157" s="78">
        <f t="shared" si="203"/>
        <v>0</v>
      </c>
      <c r="AI157" s="78">
        <f t="shared" si="203"/>
        <v>0</v>
      </c>
      <c r="AJ157" s="78">
        <f t="shared" si="203"/>
        <v>0</v>
      </c>
      <c r="AK157" s="78">
        <f t="shared" si="203"/>
        <v>0</v>
      </c>
      <c r="AL157" s="90">
        <f t="shared" si="203"/>
        <v>0</v>
      </c>
      <c r="AM157" s="78">
        <f t="shared" si="203"/>
        <v>0</v>
      </c>
      <c r="AN157" s="78">
        <f t="shared" si="203"/>
        <v>0</v>
      </c>
      <c r="AO157" s="78">
        <f t="shared" si="203"/>
        <v>0</v>
      </c>
      <c r="AP157" s="78">
        <f t="shared" si="203"/>
        <v>0</v>
      </c>
      <c r="AQ157" s="78">
        <f t="shared" si="203"/>
        <v>0</v>
      </c>
      <c r="AR157" s="90">
        <f t="shared" si="203"/>
        <v>0</v>
      </c>
      <c r="AS157" s="78">
        <f t="shared" si="203"/>
        <v>0</v>
      </c>
      <c r="AT157" s="78">
        <f t="shared" si="203"/>
        <v>0</v>
      </c>
      <c r="AU157" s="78">
        <f t="shared" si="203"/>
        <v>0</v>
      </c>
      <c r="AV157" s="78">
        <f t="shared" si="203"/>
        <v>0</v>
      </c>
      <c r="AW157" s="78">
        <f t="shared" si="203"/>
        <v>0</v>
      </c>
      <c r="AX157" s="90">
        <f t="shared" si="203"/>
        <v>0</v>
      </c>
      <c r="AY157" s="78">
        <f t="shared" si="203"/>
        <v>0</v>
      </c>
      <c r="AZ157" s="78">
        <f t="shared" si="203"/>
        <v>0</v>
      </c>
      <c r="BA157" s="78">
        <f t="shared" si="203"/>
        <v>0</v>
      </c>
      <c r="BB157" s="78">
        <f t="shared" si="203"/>
        <v>0</v>
      </c>
      <c r="BC157" s="78">
        <f t="shared" si="203"/>
        <v>0</v>
      </c>
      <c r="BD157" s="90">
        <f t="shared" si="203"/>
        <v>0</v>
      </c>
      <c r="BE157" s="78">
        <f t="shared" si="203"/>
        <v>0</v>
      </c>
      <c r="BF157" s="78">
        <f t="shared" si="203"/>
        <v>0</v>
      </c>
      <c r="BG157" s="78">
        <f t="shared" si="203"/>
        <v>0</v>
      </c>
      <c r="BH157" s="78">
        <f t="shared" si="203"/>
        <v>0</v>
      </c>
      <c r="BI157" s="78">
        <f t="shared" si="203"/>
        <v>0</v>
      </c>
      <c r="BJ157" s="90">
        <f t="shared" si="203"/>
        <v>0</v>
      </c>
      <c r="BK157" s="78">
        <f t="shared" si="203"/>
        <v>0</v>
      </c>
      <c r="BL157" s="78">
        <f t="shared" si="203"/>
        <v>0</v>
      </c>
      <c r="BM157" s="78">
        <f t="shared" si="203"/>
        <v>0</v>
      </c>
      <c r="BN157" s="78">
        <f t="shared" si="203"/>
        <v>0</v>
      </c>
      <c r="BO157" s="78">
        <f t="shared" si="203"/>
        <v>0</v>
      </c>
      <c r="BP157" s="90">
        <f t="shared" si="203"/>
        <v>0</v>
      </c>
      <c r="BQ157" s="303">
        <f>BQ158</f>
        <v>2</v>
      </c>
      <c r="BR157" s="304"/>
      <c r="BS157" s="78">
        <f>BS158</f>
        <v>108</v>
      </c>
      <c r="BT157" s="78">
        <f>BT158</f>
        <v>2</v>
      </c>
      <c r="BU157" s="78">
        <f>BU158</f>
        <v>106</v>
      </c>
      <c r="BV157" s="90">
        <f t="shared" si="203"/>
        <v>3</v>
      </c>
    </row>
    <row r="158" spans="1:76" ht="26.25" customHeight="1" thickBot="1">
      <c r="A158" s="227" t="s">
        <v>332</v>
      </c>
      <c r="B158" s="91" t="s">
        <v>143</v>
      </c>
      <c r="C158" s="92"/>
      <c r="D158" s="27"/>
      <c r="E158" s="27"/>
      <c r="F158" s="27"/>
      <c r="G158" s="29">
        <f>H158/36</f>
        <v>3</v>
      </c>
      <c r="H158" s="29">
        <f>I158+N158</f>
        <v>108</v>
      </c>
      <c r="I158" s="29">
        <f>BT158</f>
        <v>2</v>
      </c>
      <c r="J158" s="29"/>
      <c r="K158" s="29"/>
      <c r="L158" s="29"/>
      <c r="M158" s="93"/>
      <c r="N158" s="28">
        <f>BU158</f>
        <v>106</v>
      </c>
      <c r="O158" s="30"/>
      <c r="P158" s="30"/>
      <c r="Q158" s="30"/>
      <c r="R158" s="30"/>
      <c r="S158" s="30"/>
      <c r="T158" s="29"/>
      <c r="U158" s="30"/>
      <c r="V158" s="30"/>
      <c r="W158" s="30"/>
      <c r="X158" s="30"/>
      <c r="Y158" s="30"/>
      <c r="Z158" s="94"/>
      <c r="AA158" s="30"/>
      <c r="AB158" s="30"/>
      <c r="AC158" s="30"/>
      <c r="AD158" s="30"/>
      <c r="AE158" s="30"/>
      <c r="AF158" s="95"/>
      <c r="AG158" s="30"/>
      <c r="AH158" s="30"/>
      <c r="AI158" s="30"/>
      <c r="AJ158" s="30"/>
      <c r="AK158" s="30"/>
      <c r="AL158" s="95"/>
      <c r="AM158" s="30"/>
      <c r="AN158" s="30"/>
      <c r="AO158" s="30"/>
      <c r="AP158" s="30"/>
      <c r="AQ158" s="30"/>
      <c r="AR158" s="96"/>
      <c r="AS158" s="30"/>
      <c r="AT158" s="30"/>
      <c r="AU158" s="30"/>
      <c r="AV158" s="30"/>
      <c r="AW158" s="30"/>
      <c r="AX158" s="95"/>
      <c r="AY158" s="30"/>
      <c r="AZ158" s="30"/>
      <c r="BA158" s="30"/>
      <c r="BB158" s="30"/>
      <c r="BC158" s="30"/>
      <c r="BD158" s="96"/>
      <c r="BE158" s="30"/>
      <c r="BF158" s="30"/>
      <c r="BG158" s="30"/>
      <c r="BH158" s="30"/>
      <c r="BI158" s="30"/>
      <c r="BJ158" s="95"/>
      <c r="BK158" s="30"/>
      <c r="BL158" s="30"/>
      <c r="BM158" s="97"/>
      <c r="BN158" s="30"/>
      <c r="BO158" s="30"/>
      <c r="BP158" s="94"/>
      <c r="BQ158" s="305">
        <f>BS158/54</f>
        <v>2</v>
      </c>
      <c r="BR158" s="292"/>
      <c r="BS158" s="30">
        <f>SUM(BT158:BU158)</f>
        <v>108</v>
      </c>
      <c r="BT158" s="30">
        <v>2</v>
      </c>
      <c r="BU158" s="30">
        <v>106</v>
      </c>
      <c r="BV158" s="95">
        <f>BS158/36</f>
        <v>3</v>
      </c>
      <c r="BW158" s="22"/>
    </row>
    <row r="159" spans="1:76" ht="10.5" customHeight="1">
      <c r="A159" s="4"/>
      <c r="B159" s="20"/>
      <c r="C159" s="4"/>
      <c r="D159" s="4"/>
      <c r="E159" s="4"/>
      <c r="F159" s="4"/>
      <c r="G159" s="72"/>
      <c r="H159" s="72"/>
      <c r="I159" s="72"/>
      <c r="J159" s="72"/>
      <c r="K159" s="72"/>
      <c r="L159" s="72"/>
      <c r="M159" s="72"/>
      <c r="N159" s="72"/>
      <c r="O159" s="4"/>
      <c r="P159" s="4"/>
      <c r="Q159" s="4"/>
      <c r="R159" s="4"/>
      <c r="S159" s="4"/>
      <c r="T159" s="21"/>
      <c r="U159" s="4"/>
      <c r="V159" s="4"/>
      <c r="W159" s="4"/>
      <c r="X159" s="4"/>
      <c r="Y159" s="4"/>
      <c r="Z159" s="74"/>
      <c r="AA159" s="4"/>
      <c r="AB159" s="4"/>
      <c r="AC159" s="4"/>
      <c r="AD159" s="4"/>
      <c r="AE159" s="4"/>
      <c r="AF159" s="74"/>
      <c r="AG159" s="4"/>
      <c r="AH159" s="4"/>
      <c r="AI159" s="4"/>
      <c r="AJ159" s="4"/>
      <c r="AK159" s="4"/>
      <c r="AL159" s="74"/>
      <c r="AM159" s="4"/>
      <c r="AN159" s="4"/>
      <c r="AO159" s="4"/>
      <c r="AP159" s="4"/>
      <c r="AQ159" s="4"/>
      <c r="AR159" s="74"/>
      <c r="AS159" s="4"/>
      <c r="AT159" s="4"/>
      <c r="AU159" s="4"/>
      <c r="AV159" s="4"/>
      <c r="AW159" s="4"/>
      <c r="AX159" s="74"/>
      <c r="AY159" s="4"/>
      <c r="AZ159" s="4"/>
      <c r="BA159" s="4"/>
      <c r="BB159" s="4"/>
      <c r="BC159" s="4"/>
      <c r="BD159" s="74"/>
      <c r="BE159" s="4"/>
      <c r="BF159" s="4"/>
      <c r="BG159" s="4"/>
      <c r="BH159" s="4"/>
      <c r="BI159" s="4"/>
      <c r="BJ159" s="74"/>
      <c r="BK159" s="4"/>
      <c r="BL159" s="4"/>
      <c r="BM159" s="4"/>
      <c r="BN159" s="4"/>
      <c r="BO159" s="4"/>
      <c r="BP159" s="74"/>
      <c r="BQ159" s="69"/>
      <c r="BR159" s="69"/>
      <c r="BS159" s="4"/>
      <c r="BT159" s="4"/>
      <c r="BU159" s="4"/>
      <c r="BV159" s="74"/>
    </row>
    <row r="160" spans="1:76" ht="12.75" customHeight="1">
      <c r="A160" s="310" t="s">
        <v>0</v>
      </c>
      <c r="B160" s="310" t="s">
        <v>1</v>
      </c>
      <c r="C160" s="311"/>
      <c r="D160" s="311"/>
      <c r="E160" s="311"/>
      <c r="F160" s="311"/>
      <c r="G160" s="312" t="s">
        <v>3</v>
      </c>
      <c r="H160" s="297"/>
      <c r="I160" s="297"/>
      <c r="J160" s="297"/>
      <c r="K160" s="297"/>
      <c r="L160" s="297"/>
      <c r="M160" s="297"/>
      <c r="N160" s="297"/>
      <c r="O160" s="299"/>
      <c r="P160" s="299"/>
      <c r="Q160" s="299"/>
      <c r="R160" s="299"/>
      <c r="S160" s="299"/>
      <c r="T160" s="297"/>
      <c r="U160" s="299"/>
      <c r="V160" s="299"/>
      <c r="W160" s="299"/>
      <c r="X160" s="299"/>
      <c r="Y160" s="299"/>
      <c r="Z160" s="289"/>
      <c r="AA160" s="299"/>
      <c r="AB160" s="299"/>
      <c r="AC160" s="299"/>
      <c r="AD160" s="299"/>
      <c r="AE160" s="299"/>
      <c r="AF160" s="289"/>
      <c r="AG160" s="299"/>
      <c r="AH160" s="299"/>
      <c r="AI160" s="299"/>
      <c r="AJ160" s="299"/>
      <c r="AK160" s="299"/>
      <c r="AL160" s="289"/>
      <c r="AM160" s="299"/>
      <c r="AN160" s="299"/>
      <c r="AO160" s="299"/>
      <c r="AP160" s="299"/>
      <c r="AQ160" s="299"/>
      <c r="AR160" s="289"/>
      <c r="AS160" s="299"/>
      <c r="AT160" s="299"/>
      <c r="AU160" s="299"/>
      <c r="AV160" s="299"/>
      <c r="AW160" s="299"/>
      <c r="AX160" s="289"/>
      <c r="AY160" s="299"/>
      <c r="AZ160" s="299"/>
      <c r="BA160" s="299"/>
      <c r="BB160" s="299"/>
      <c r="BC160" s="299"/>
      <c r="BD160" s="289"/>
      <c r="BE160" s="299"/>
      <c r="BF160" s="299"/>
      <c r="BG160" s="299"/>
      <c r="BH160" s="299"/>
      <c r="BI160" s="299"/>
      <c r="BJ160" s="289"/>
      <c r="BK160" s="299"/>
      <c r="BL160" s="299"/>
      <c r="BM160" s="299"/>
      <c r="BN160" s="299"/>
      <c r="BO160" s="299"/>
      <c r="BP160" s="289"/>
      <c r="BQ160" s="298" t="s">
        <v>120</v>
      </c>
      <c r="BR160" s="298"/>
      <c r="BS160" s="299" t="s">
        <v>121</v>
      </c>
      <c r="BT160" s="299"/>
      <c r="BU160" s="299"/>
      <c r="BV160" s="289" t="s">
        <v>3</v>
      </c>
    </row>
    <row r="161" spans="1:74" ht="24" customHeight="1" thickBot="1">
      <c r="A161" s="310"/>
      <c r="B161" s="310"/>
      <c r="C161" s="311"/>
      <c r="D161" s="311"/>
      <c r="E161" s="311"/>
      <c r="F161" s="311"/>
      <c r="G161" s="313"/>
      <c r="H161" s="80" t="s">
        <v>137</v>
      </c>
      <c r="I161" s="80" t="s">
        <v>118</v>
      </c>
      <c r="J161" s="72"/>
      <c r="K161" s="72"/>
      <c r="L161" s="72"/>
      <c r="M161" s="72"/>
      <c r="N161" s="29" t="s">
        <v>18</v>
      </c>
      <c r="O161" s="299"/>
      <c r="P161" s="299"/>
      <c r="Q161" s="81"/>
      <c r="R161" s="82"/>
      <c r="S161" s="83"/>
      <c r="T161" s="297"/>
      <c r="U161" s="299"/>
      <c r="V161" s="299"/>
      <c r="W161" s="81"/>
      <c r="X161" s="82"/>
      <c r="Y161" s="83"/>
      <c r="Z161" s="289"/>
      <c r="AA161" s="299"/>
      <c r="AB161" s="299"/>
      <c r="AC161" s="81"/>
      <c r="AD161" s="82"/>
      <c r="AE161" s="83"/>
      <c r="AF161" s="289"/>
      <c r="AG161" s="299"/>
      <c r="AH161" s="299"/>
      <c r="AI161" s="81"/>
      <c r="AJ161" s="82"/>
      <c r="AK161" s="83"/>
      <c r="AL161" s="289"/>
      <c r="AM161" s="299"/>
      <c r="AN161" s="299"/>
      <c r="AO161" s="81"/>
      <c r="AP161" s="82"/>
      <c r="AQ161" s="83"/>
      <c r="AR161" s="289"/>
      <c r="AS161" s="299"/>
      <c r="AT161" s="299"/>
      <c r="AU161" s="81"/>
      <c r="AV161" s="82"/>
      <c r="AW161" s="83"/>
      <c r="AX161" s="289"/>
      <c r="AY161" s="299"/>
      <c r="AZ161" s="299"/>
      <c r="BA161" s="81"/>
      <c r="BB161" s="82"/>
      <c r="BC161" s="83"/>
      <c r="BD161" s="289"/>
      <c r="BE161" s="299"/>
      <c r="BF161" s="299"/>
      <c r="BG161" s="81"/>
      <c r="BH161" s="82"/>
      <c r="BI161" s="83"/>
      <c r="BJ161" s="289"/>
      <c r="BK161" s="299"/>
      <c r="BL161" s="299"/>
      <c r="BM161" s="81"/>
      <c r="BN161" s="82"/>
      <c r="BO161" s="83"/>
      <c r="BP161" s="289"/>
      <c r="BQ161" s="298"/>
      <c r="BR161" s="298"/>
      <c r="BS161" s="81" t="s">
        <v>138</v>
      </c>
      <c r="BT161" s="98" t="s">
        <v>122</v>
      </c>
      <c r="BU161" s="83" t="s">
        <v>18</v>
      </c>
      <c r="BV161" s="289"/>
    </row>
    <row r="162" spans="1:74" s="100" customFormat="1" ht="21" customHeight="1" thickBot="1">
      <c r="A162" s="46" t="s">
        <v>144</v>
      </c>
      <c r="B162" s="75" t="s">
        <v>145</v>
      </c>
      <c r="C162" s="300"/>
      <c r="D162" s="300"/>
      <c r="E162" s="300"/>
      <c r="F162" s="300"/>
      <c r="G162" s="15">
        <f>G163</f>
        <v>6</v>
      </c>
      <c r="H162" s="15">
        <f>H163</f>
        <v>216</v>
      </c>
      <c r="I162" s="15">
        <f>I163</f>
        <v>30</v>
      </c>
      <c r="J162" s="15">
        <f t="shared" ref="J162:BV162" si="204">J163</f>
        <v>0</v>
      </c>
      <c r="K162" s="15">
        <f t="shared" si="204"/>
        <v>0</v>
      </c>
      <c r="L162" s="15">
        <f t="shared" si="204"/>
        <v>0</v>
      </c>
      <c r="M162" s="15">
        <f t="shared" si="204"/>
        <v>0</v>
      </c>
      <c r="N162" s="15">
        <f t="shared" si="204"/>
        <v>186</v>
      </c>
      <c r="O162" s="99">
        <f t="shared" si="204"/>
        <v>0</v>
      </c>
      <c r="P162" s="99">
        <f t="shared" si="204"/>
        <v>0</v>
      </c>
      <c r="Q162" s="99">
        <f t="shared" si="204"/>
        <v>0</v>
      </c>
      <c r="R162" s="99">
        <f t="shared" si="204"/>
        <v>0</v>
      </c>
      <c r="S162" s="99">
        <f t="shared" si="204"/>
        <v>0</v>
      </c>
      <c r="T162" s="15">
        <f t="shared" si="204"/>
        <v>0</v>
      </c>
      <c r="U162" s="99">
        <f t="shared" si="204"/>
        <v>0</v>
      </c>
      <c r="V162" s="99">
        <f t="shared" si="204"/>
        <v>0</v>
      </c>
      <c r="W162" s="99">
        <f t="shared" si="204"/>
        <v>0</v>
      </c>
      <c r="X162" s="99">
        <f t="shared" si="204"/>
        <v>0</v>
      </c>
      <c r="Y162" s="99">
        <f t="shared" si="204"/>
        <v>0</v>
      </c>
      <c r="Z162" s="86">
        <f t="shared" si="204"/>
        <v>0</v>
      </c>
      <c r="AA162" s="99">
        <f t="shared" si="204"/>
        <v>0</v>
      </c>
      <c r="AB162" s="99">
        <f t="shared" si="204"/>
        <v>0</v>
      </c>
      <c r="AC162" s="99">
        <f t="shared" si="204"/>
        <v>0</v>
      </c>
      <c r="AD162" s="99">
        <f t="shared" si="204"/>
        <v>0</v>
      </c>
      <c r="AE162" s="99">
        <f t="shared" si="204"/>
        <v>0</v>
      </c>
      <c r="AF162" s="86">
        <f t="shared" si="204"/>
        <v>0</v>
      </c>
      <c r="AG162" s="99">
        <f t="shared" si="204"/>
        <v>0</v>
      </c>
      <c r="AH162" s="99">
        <f t="shared" si="204"/>
        <v>0</v>
      </c>
      <c r="AI162" s="99">
        <f t="shared" si="204"/>
        <v>0</v>
      </c>
      <c r="AJ162" s="99">
        <f t="shared" si="204"/>
        <v>0</v>
      </c>
      <c r="AK162" s="99">
        <f t="shared" si="204"/>
        <v>0</v>
      </c>
      <c r="AL162" s="86">
        <f t="shared" si="204"/>
        <v>0</v>
      </c>
      <c r="AM162" s="99">
        <f t="shared" si="204"/>
        <v>0</v>
      </c>
      <c r="AN162" s="99">
        <f t="shared" si="204"/>
        <v>0</v>
      </c>
      <c r="AO162" s="99">
        <f t="shared" si="204"/>
        <v>0</v>
      </c>
      <c r="AP162" s="99">
        <f t="shared" si="204"/>
        <v>0</v>
      </c>
      <c r="AQ162" s="99">
        <f t="shared" si="204"/>
        <v>0</v>
      </c>
      <c r="AR162" s="86">
        <f t="shared" si="204"/>
        <v>0</v>
      </c>
      <c r="AS162" s="99">
        <f t="shared" si="204"/>
        <v>0</v>
      </c>
      <c r="AT162" s="99">
        <f t="shared" si="204"/>
        <v>0</v>
      </c>
      <c r="AU162" s="99">
        <f t="shared" si="204"/>
        <v>0</v>
      </c>
      <c r="AV162" s="99">
        <f t="shared" si="204"/>
        <v>0</v>
      </c>
      <c r="AW162" s="99">
        <f t="shared" si="204"/>
        <v>0</v>
      </c>
      <c r="AX162" s="86">
        <f t="shared" si="204"/>
        <v>0</v>
      </c>
      <c r="AY162" s="99">
        <f t="shared" si="204"/>
        <v>0</v>
      </c>
      <c r="AZ162" s="99">
        <f t="shared" si="204"/>
        <v>0</v>
      </c>
      <c r="BA162" s="99">
        <f t="shared" si="204"/>
        <v>0</v>
      </c>
      <c r="BB162" s="99">
        <f t="shared" si="204"/>
        <v>0</v>
      </c>
      <c r="BC162" s="99">
        <f t="shared" si="204"/>
        <v>0</v>
      </c>
      <c r="BD162" s="86">
        <f t="shared" si="204"/>
        <v>0</v>
      </c>
      <c r="BE162" s="99">
        <f t="shared" si="204"/>
        <v>0</v>
      </c>
      <c r="BF162" s="99">
        <f t="shared" si="204"/>
        <v>0</v>
      </c>
      <c r="BG162" s="99">
        <f t="shared" si="204"/>
        <v>0</v>
      </c>
      <c r="BH162" s="99">
        <f t="shared" si="204"/>
        <v>0</v>
      </c>
      <c r="BI162" s="99">
        <f t="shared" si="204"/>
        <v>0</v>
      </c>
      <c r="BJ162" s="86">
        <f t="shared" si="204"/>
        <v>0</v>
      </c>
      <c r="BK162" s="99">
        <f t="shared" si="204"/>
        <v>0</v>
      </c>
      <c r="BL162" s="99">
        <f t="shared" si="204"/>
        <v>0</v>
      </c>
      <c r="BM162" s="99">
        <f t="shared" si="204"/>
        <v>0</v>
      </c>
      <c r="BN162" s="99">
        <f t="shared" si="204"/>
        <v>0</v>
      </c>
      <c r="BO162" s="99">
        <f t="shared" si="204"/>
        <v>0</v>
      </c>
      <c r="BP162" s="86">
        <f t="shared" si="204"/>
        <v>0</v>
      </c>
      <c r="BQ162" s="301">
        <f t="shared" si="204"/>
        <v>4</v>
      </c>
      <c r="BR162" s="302"/>
      <c r="BS162" s="99">
        <f t="shared" si="204"/>
        <v>216</v>
      </c>
      <c r="BT162" s="99">
        <f t="shared" si="204"/>
        <v>30</v>
      </c>
      <c r="BU162" s="99">
        <f t="shared" si="204"/>
        <v>186</v>
      </c>
      <c r="BV162" s="86">
        <f t="shared" si="204"/>
        <v>6</v>
      </c>
    </row>
    <row r="163" spans="1:74" ht="28.5" customHeight="1">
      <c r="A163" s="228" t="s">
        <v>146</v>
      </c>
      <c r="B163" s="101" t="s">
        <v>147</v>
      </c>
      <c r="C163" s="290"/>
      <c r="D163" s="290"/>
      <c r="E163" s="290"/>
      <c r="F163" s="290"/>
      <c r="G163" s="42">
        <f>H163/36</f>
        <v>6</v>
      </c>
      <c r="H163" s="42">
        <f>I163+N163</f>
        <v>216</v>
      </c>
      <c r="I163" s="102">
        <f>BT163</f>
        <v>30</v>
      </c>
      <c r="J163" s="103"/>
      <c r="K163" s="103"/>
      <c r="L163" s="103"/>
      <c r="M163" s="103"/>
      <c r="N163" s="103">
        <f>BU163</f>
        <v>186</v>
      </c>
      <c r="O163" s="41"/>
      <c r="P163" s="104"/>
      <c r="Q163" s="105"/>
      <c r="R163" s="105"/>
      <c r="S163" s="106"/>
      <c r="T163" s="42"/>
      <c r="U163" s="41"/>
      <c r="V163" s="104"/>
      <c r="W163" s="105"/>
      <c r="X163" s="105"/>
      <c r="Y163" s="106"/>
      <c r="Z163" s="107"/>
      <c r="AA163" s="41"/>
      <c r="AB163" s="104"/>
      <c r="AC163" s="105"/>
      <c r="AD163" s="105"/>
      <c r="AE163" s="106"/>
      <c r="AF163" s="107"/>
      <c r="AG163" s="41"/>
      <c r="AH163" s="104"/>
      <c r="AI163" s="105"/>
      <c r="AJ163" s="105"/>
      <c r="AK163" s="106"/>
      <c r="AL163" s="107"/>
      <c r="AM163" s="41"/>
      <c r="AN163" s="104"/>
      <c r="AO163" s="105"/>
      <c r="AP163" s="105"/>
      <c r="AQ163" s="106"/>
      <c r="AR163" s="107"/>
      <c r="AS163" s="41"/>
      <c r="AT163" s="104"/>
      <c r="AU163" s="105"/>
      <c r="AV163" s="105"/>
      <c r="AW163" s="106"/>
      <c r="AX163" s="107"/>
      <c r="AY163" s="41"/>
      <c r="AZ163" s="104"/>
      <c r="BA163" s="105"/>
      <c r="BB163" s="105"/>
      <c r="BC163" s="106"/>
      <c r="BD163" s="107"/>
      <c r="BE163" s="41"/>
      <c r="BF163" s="104"/>
      <c r="BG163" s="105"/>
      <c r="BH163" s="105"/>
      <c r="BI163" s="106"/>
      <c r="BJ163" s="107"/>
      <c r="BK163" s="41"/>
      <c r="BL163" s="104"/>
      <c r="BM163" s="105"/>
      <c r="BN163" s="105"/>
      <c r="BO163" s="106"/>
      <c r="BP163" s="107"/>
      <c r="BQ163" s="291">
        <f>BS163/54</f>
        <v>4</v>
      </c>
      <c r="BR163" s="292"/>
      <c r="BS163" s="108">
        <f>SUM(BT163:BU163)</f>
        <v>216</v>
      </c>
      <c r="BT163" s="108">
        <v>30</v>
      </c>
      <c r="BU163" s="106">
        <v>186</v>
      </c>
      <c r="BV163" s="107">
        <f>BS163/36</f>
        <v>6</v>
      </c>
    </row>
    <row r="164" spans="1:74" ht="10.5" customHeight="1">
      <c r="A164" s="33" t="s">
        <v>76</v>
      </c>
      <c r="B164" s="62"/>
      <c r="C164" s="33"/>
      <c r="D164" s="33"/>
      <c r="E164" s="33"/>
      <c r="F164" s="33"/>
      <c r="G164" s="35"/>
      <c r="H164" s="35"/>
      <c r="I164" s="35"/>
      <c r="J164" s="35"/>
      <c r="K164" s="35"/>
      <c r="L164" s="35"/>
      <c r="M164" s="35"/>
      <c r="N164" s="35"/>
      <c r="O164" s="33"/>
      <c r="P164" s="33"/>
      <c r="Q164" s="22"/>
      <c r="R164" s="22"/>
      <c r="S164" s="33"/>
      <c r="T164" s="35"/>
      <c r="U164" s="33"/>
      <c r="V164" s="33"/>
      <c r="W164" s="22"/>
      <c r="X164" s="22"/>
      <c r="Y164" s="33"/>
      <c r="Z164" s="79"/>
      <c r="AA164" s="33"/>
      <c r="AB164" s="33"/>
      <c r="AC164" s="22"/>
      <c r="AD164" s="22"/>
      <c r="AE164" s="33"/>
      <c r="AF164" s="79"/>
      <c r="AG164" s="33"/>
      <c r="AH164" s="33"/>
      <c r="AI164" s="22"/>
      <c r="AJ164" s="22"/>
      <c r="AK164" s="33"/>
      <c r="AL164" s="79"/>
      <c r="AM164" s="33"/>
      <c r="AN164" s="33"/>
      <c r="AO164" s="22"/>
      <c r="AP164" s="22"/>
      <c r="AQ164" s="33"/>
      <c r="AR164" s="79"/>
      <c r="AS164" s="33"/>
      <c r="AT164" s="33"/>
      <c r="AU164" s="22"/>
      <c r="AV164" s="22"/>
      <c r="AW164" s="33"/>
      <c r="AX164" s="79"/>
      <c r="AY164" s="33"/>
      <c r="AZ164" s="33"/>
      <c r="BA164" s="22"/>
      <c r="BB164" s="22"/>
      <c r="BC164" s="33"/>
      <c r="BD164" s="79"/>
      <c r="BE164" s="33"/>
      <c r="BF164" s="33"/>
      <c r="BG164" s="22"/>
      <c r="BH164" s="22"/>
      <c r="BI164" s="33"/>
      <c r="BJ164" s="79"/>
      <c r="BK164" s="33"/>
      <c r="BL164" s="33"/>
      <c r="BM164" s="22"/>
      <c r="BN164" s="22"/>
      <c r="BO164" s="33"/>
      <c r="BP164" s="79"/>
      <c r="BQ164" s="33"/>
      <c r="BR164" s="33"/>
      <c r="BS164" s="22"/>
      <c r="BT164" s="22"/>
      <c r="BU164" s="33"/>
      <c r="BV164" s="79"/>
    </row>
    <row r="165" spans="1:74" ht="14.25" customHeight="1">
      <c r="A165" s="4"/>
      <c r="B165" s="20"/>
      <c r="C165" s="4"/>
      <c r="D165" s="4"/>
      <c r="E165" s="4"/>
      <c r="F165" s="4"/>
      <c r="G165" s="72"/>
      <c r="H165" s="72"/>
      <c r="I165" s="72"/>
      <c r="J165" s="72"/>
      <c r="K165" s="72"/>
      <c r="L165" s="72"/>
      <c r="M165" s="72"/>
      <c r="N165" s="72"/>
      <c r="O165" s="4"/>
      <c r="P165" s="4"/>
      <c r="Q165" s="4"/>
      <c r="R165" s="4"/>
      <c r="S165" s="4"/>
      <c r="T165" s="21"/>
      <c r="U165" s="4"/>
      <c r="V165" s="4"/>
      <c r="W165" s="4"/>
      <c r="X165" s="4"/>
      <c r="Y165" s="4"/>
      <c r="Z165" s="74"/>
      <c r="AA165" s="4"/>
      <c r="AB165" s="4"/>
      <c r="AC165" s="4"/>
      <c r="AD165" s="4"/>
      <c r="AE165" s="4"/>
      <c r="AF165" s="74"/>
      <c r="AG165" s="4"/>
      <c r="AH165" s="4"/>
      <c r="AI165" s="4"/>
      <c r="AJ165" s="4"/>
      <c r="AK165" s="4"/>
      <c r="AL165" s="74"/>
      <c r="AM165" s="4"/>
      <c r="AN165" s="4"/>
      <c r="AO165" s="4"/>
      <c r="AP165" s="4"/>
      <c r="AQ165" s="4"/>
      <c r="AR165" s="74"/>
      <c r="AS165" s="4"/>
      <c r="AT165" s="4"/>
      <c r="AU165" s="4"/>
      <c r="AV165" s="4"/>
      <c r="AW165" s="4"/>
      <c r="AX165" s="74"/>
      <c r="AY165" s="4"/>
      <c r="AZ165" s="4"/>
      <c r="BA165" s="4"/>
      <c r="BB165" s="4"/>
      <c r="BC165" s="4"/>
      <c r="BD165" s="74"/>
      <c r="BE165" s="4"/>
      <c r="BF165" s="4"/>
      <c r="BG165" s="4"/>
      <c r="BH165" s="4"/>
      <c r="BI165" s="4"/>
      <c r="BJ165" s="74"/>
      <c r="BK165" s="4"/>
      <c r="BL165" s="4"/>
      <c r="BM165" s="4"/>
      <c r="BN165" s="4"/>
      <c r="BO165" s="4"/>
      <c r="BP165" s="74"/>
      <c r="BQ165" s="4"/>
      <c r="BR165" s="4"/>
      <c r="BS165" s="4"/>
      <c r="BT165" s="4"/>
      <c r="BU165" s="4"/>
      <c r="BV165" s="74"/>
    </row>
    <row r="166" spans="1:74" s="36" customFormat="1" ht="8.25" customHeight="1">
      <c r="A166" s="293" t="s">
        <v>0</v>
      </c>
      <c r="B166" s="294" t="s">
        <v>1</v>
      </c>
      <c r="C166" s="294" t="s">
        <v>114</v>
      </c>
      <c r="D166" s="294" t="s">
        <v>148</v>
      </c>
      <c r="E166" s="294" t="s">
        <v>116</v>
      </c>
      <c r="F166" s="294" t="s">
        <v>117</v>
      </c>
      <c r="G166" s="295" t="s">
        <v>3</v>
      </c>
      <c r="H166" s="297"/>
      <c r="I166" s="297"/>
      <c r="J166" s="297"/>
      <c r="K166" s="297"/>
      <c r="L166" s="297"/>
      <c r="M166" s="297"/>
      <c r="N166" s="297"/>
      <c r="O166" s="286" t="s">
        <v>29</v>
      </c>
      <c r="P166" s="287" t="s">
        <v>31</v>
      </c>
      <c r="Q166" s="287" t="s">
        <v>30</v>
      </c>
      <c r="R166" s="286" t="s">
        <v>149</v>
      </c>
      <c r="S166" s="286" t="s">
        <v>18</v>
      </c>
      <c r="T166" s="297" t="s">
        <v>3</v>
      </c>
      <c r="U166" s="286" t="s">
        <v>29</v>
      </c>
      <c r="V166" s="287" t="s">
        <v>31</v>
      </c>
      <c r="W166" s="287" t="s">
        <v>30</v>
      </c>
      <c r="X166" s="286" t="s">
        <v>149</v>
      </c>
      <c r="Y166" s="286" t="s">
        <v>18</v>
      </c>
      <c r="Z166" s="289" t="s">
        <v>3</v>
      </c>
      <c r="AA166" s="286" t="s">
        <v>29</v>
      </c>
      <c r="AB166" s="287" t="s">
        <v>31</v>
      </c>
      <c r="AC166" s="287" t="s">
        <v>30</v>
      </c>
      <c r="AD166" s="286" t="s">
        <v>149</v>
      </c>
      <c r="AE166" s="286" t="s">
        <v>18</v>
      </c>
      <c r="AF166" s="289" t="s">
        <v>3</v>
      </c>
      <c r="AG166" s="286" t="s">
        <v>29</v>
      </c>
      <c r="AH166" s="287" t="s">
        <v>31</v>
      </c>
      <c r="AI166" s="287" t="s">
        <v>30</v>
      </c>
      <c r="AJ166" s="286" t="s">
        <v>149</v>
      </c>
      <c r="AK166" s="286" t="s">
        <v>18</v>
      </c>
      <c r="AL166" s="289" t="s">
        <v>3</v>
      </c>
      <c r="AM166" s="286" t="s">
        <v>29</v>
      </c>
      <c r="AN166" s="287" t="s">
        <v>31</v>
      </c>
      <c r="AO166" s="287" t="s">
        <v>30</v>
      </c>
      <c r="AP166" s="286" t="s">
        <v>32</v>
      </c>
      <c r="AQ166" s="286" t="s">
        <v>18</v>
      </c>
      <c r="AR166" s="289" t="s">
        <v>3</v>
      </c>
      <c r="AS166" s="286" t="s">
        <v>29</v>
      </c>
      <c r="AT166" s="287" t="s">
        <v>31</v>
      </c>
      <c r="AU166" s="287" t="s">
        <v>30</v>
      </c>
      <c r="AV166" s="286" t="s">
        <v>149</v>
      </c>
      <c r="AW166" s="286" t="s">
        <v>18</v>
      </c>
      <c r="AX166" s="289" t="s">
        <v>3</v>
      </c>
      <c r="AY166" s="286" t="s">
        <v>29</v>
      </c>
      <c r="AZ166" s="287" t="s">
        <v>31</v>
      </c>
      <c r="BA166" s="287" t="s">
        <v>30</v>
      </c>
      <c r="BB166" s="286" t="s">
        <v>32</v>
      </c>
      <c r="BC166" s="286" t="s">
        <v>18</v>
      </c>
      <c r="BD166" s="289" t="s">
        <v>3</v>
      </c>
      <c r="BE166" s="286" t="s">
        <v>29</v>
      </c>
      <c r="BF166" s="287" t="s">
        <v>31</v>
      </c>
      <c r="BG166" s="287" t="s">
        <v>30</v>
      </c>
      <c r="BH166" s="286" t="s">
        <v>149</v>
      </c>
      <c r="BI166" s="286" t="s">
        <v>18</v>
      </c>
      <c r="BJ166" s="289" t="s">
        <v>3</v>
      </c>
      <c r="BK166" s="286" t="s">
        <v>29</v>
      </c>
      <c r="BL166" s="287" t="s">
        <v>31</v>
      </c>
      <c r="BM166" s="287" t="s">
        <v>30</v>
      </c>
      <c r="BN166" s="286" t="s">
        <v>149</v>
      </c>
      <c r="BO166" s="286" t="s">
        <v>18</v>
      </c>
      <c r="BP166" s="289" t="s">
        <v>3</v>
      </c>
      <c r="BQ166" s="286" t="s">
        <v>29</v>
      </c>
      <c r="BR166" s="287" t="s">
        <v>31</v>
      </c>
      <c r="BS166" s="287" t="s">
        <v>30</v>
      </c>
      <c r="BT166" s="286" t="s">
        <v>149</v>
      </c>
      <c r="BU166" s="286" t="s">
        <v>18</v>
      </c>
      <c r="BV166" s="289" t="s">
        <v>3</v>
      </c>
    </row>
    <row r="167" spans="1:74" s="36" customFormat="1" ht="34.5" customHeight="1" thickBot="1">
      <c r="A167" s="293"/>
      <c r="B167" s="294"/>
      <c r="C167" s="294"/>
      <c r="D167" s="294"/>
      <c r="E167" s="294"/>
      <c r="F167" s="294"/>
      <c r="G167" s="296"/>
      <c r="H167" s="80" t="s">
        <v>137</v>
      </c>
      <c r="I167" s="80" t="s">
        <v>118</v>
      </c>
      <c r="J167" s="80" t="s">
        <v>29</v>
      </c>
      <c r="K167" s="80" t="s">
        <v>31</v>
      </c>
      <c r="L167" s="80" t="s">
        <v>30</v>
      </c>
      <c r="M167" s="80" t="s">
        <v>32</v>
      </c>
      <c r="N167" s="80" t="s">
        <v>18</v>
      </c>
      <c r="O167" s="286"/>
      <c r="P167" s="288"/>
      <c r="Q167" s="288"/>
      <c r="R167" s="286"/>
      <c r="S167" s="286"/>
      <c r="T167" s="297"/>
      <c r="U167" s="286"/>
      <c r="V167" s="288"/>
      <c r="W167" s="288"/>
      <c r="X167" s="286"/>
      <c r="Y167" s="286"/>
      <c r="Z167" s="289"/>
      <c r="AA167" s="286"/>
      <c r="AB167" s="288"/>
      <c r="AC167" s="288"/>
      <c r="AD167" s="286"/>
      <c r="AE167" s="286"/>
      <c r="AF167" s="289"/>
      <c r="AG167" s="286"/>
      <c r="AH167" s="288"/>
      <c r="AI167" s="288"/>
      <c r="AJ167" s="286"/>
      <c r="AK167" s="286"/>
      <c r="AL167" s="289"/>
      <c r="AM167" s="286"/>
      <c r="AN167" s="288"/>
      <c r="AO167" s="288"/>
      <c r="AP167" s="286"/>
      <c r="AQ167" s="286"/>
      <c r="AR167" s="289"/>
      <c r="AS167" s="286"/>
      <c r="AT167" s="288"/>
      <c r="AU167" s="288"/>
      <c r="AV167" s="286"/>
      <c r="AW167" s="286"/>
      <c r="AX167" s="289"/>
      <c r="AY167" s="286"/>
      <c r="AZ167" s="288"/>
      <c r="BA167" s="288"/>
      <c r="BB167" s="286"/>
      <c r="BC167" s="286"/>
      <c r="BD167" s="289"/>
      <c r="BE167" s="286"/>
      <c r="BF167" s="288"/>
      <c r="BG167" s="288"/>
      <c r="BH167" s="286"/>
      <c r="BI167" s="286"/>
      <c r="BJ167" s="289"/>
      <c r="BK167" s="286"/>
      <c r="BL167" s="288"/>
      <c r="BM167" s="288"/>
      <c r="BN167" s="286"/>
      <c r="BO167" s="286"/>
      <c r="BP167" s="289"/>
      <c r="BQ167" s="286"/>
      <c r="BR167" s="288"/>
      <c r="BS167" s="288"/>
      <c r="BT167" s="286"/>
      <c r="BU167" s="286"/>
      <c r="BV167" s="289"/>
    </row>
    <row r="168" spans="1:74" s="36" customFormat="1" ht="21" customHeight="1" thickBot="1">
      <c r="A168" s="219" t="s">
        <v>150</v>
      </c>
      <c r="B168" s="220" t="s">
        <v>151</v>
      </c>
      <c r="C168" s="221"/>
      <c r="D168" s="219"/>
      <c r="E168" s="219"/>
      <c r="F168" s="219"/>
      <c r="G168" s="15">
        <f>G169+G170+G171</f>
        <v>4</v>
      </c>
      <c r="H168" s="15">
        <f t="shared" ref="H168:BV168" si="205">H169+H170+H171</f>
        <v>144</v>
      </c>
      <c r="I168" s="15">
        <f t="shared" si="205"/>
        <v>72</v>
      </c>
      <c r="J168" s="15">
        <f t="shared" si="205"/>
        <v>38</v>
      </c>
      <c r="K168" s="15">
        <f t="shared" si="205"/>
        <v>0</v>
      </c>
      <c r="L168" s="15">
        <f t="shared" si="205"/>
        <v>34</v>
      </c>
      <c r="M168" s="15">
        <f t="shared" si="205"/>
        <v>0</v>
      </c>
      <c r="N168" s="15">
        <f t="shared" si="205"/>
        <v>72</v>
      </c>
      <c r="O168" s="99">
        <f t="shared" si="205"/>
        <v>0</v>
      </c>
      <c r="P168" s="99">
        <f t="shared" si="205"/>
        <v>0</v>
      </c>
      <c r="Q168" s="99">
        <f t="shared" si="205"/>
        <v>0</v>
      </c>
      <c r="R168" s="99">
        <f t="shared" si="205"/>
        <v>0</v>
      </c>
      <c r="S168" s="99">
        <f t="shared" si="205"/>
        <v>0</v>
      </c>
      <c r="T168" s="15">
        <f t="shared" si="205"/>
        <v>0</v>
      </c>
      <c r="U168" s="99">
        <f t="shared" si="205"/>
        <v>0</v>
      </c>
      <c r="V168" s="99">
        <f t="shared" si="205"/>
        <v>0</v>
      </c>
      <c r="W168" s="99">
        <f t="shared" si="205"/>
        <v>0</v>
      </c>
      <c r="X168" s="99">
        <f t="shared" si="205"/>
        <v>0</v>
      </c>
      <c r="Y168" s="99">
        <f t="shared" si="205"/>
        <v>0</v>
      </c>
      <c r="Z168" s="86">
        <f t="shared" si="205"/>
        <v>0</v>
      </c>
      <c r="AA168" s="99">
        <f t="shared" si="205"/>
        <v>0</v>
      </c>
      <c r="AB168" s="99">
        <f t="shared" si="205"/>
        <v>0</v>
      </c>
      <c r="AC168" s="99">
        <f t="shared" si="205"/>
        <v>0</v>
      </c>
      <c r="AD168" s="99">
        <f t="shared" si="205"/>
        <v>0</v>
      </c>
      <c r="AE168" s="99">
        <f t="shared" si="205"/>
        <v>0</v>
      </c>
      <c r="AF168" s="86">
        <f t="shared" si="205"/>
        <v>0</v>
      </c>
      <c r="AG168" s="99">
        <f t="shared" si="205"/>
        <v>24</v>
      </c>
      <c r="AH168" s="99">
        <f t="shared" si="205"/>
        <v>0</v>
      </c>
      <c r="AI168" s="99">
        <f t="shared" si="205"/>
        <v>12</v>
      </c>
      <c r="AJ168" s="99">
        <f t="shared" si="205"/>
        <v>0</v>
      </c>
      <c r="AK168" s="99">
        <f t="shared" si="205"/>
        <v>36</v>
      </c>
      <c r="AL168" s="86">
        <f t="shared" si="205"/>
        <v>2</v>
      </c>
      <c r="AM168" s="99">
        <f t="shared" si="205"/>
        <v>0</v>
      </c>
      <c r="AN168" s="99">
        <f t="shared" si="205"/>
        <v>0</v>
      </c>
      <c r="AO168" s="99">
        <f t="shared" si="205"/>
        <v>0</v>
      </c>
      <c r="AP168" s="99">
        <f t="shared" si="205"/>
        <v>0</v>
      </c>
      <c r="AQ168" s="99">
        <f t="shared" si="205"/>
        <v>0</v>
      </c>
      <c r="AR168" s="86">
        <f t="shared" si="205"/>
        <v>0</v>
      </c>
      <c r="AS168" s="99">
        <f t="shared" si="205"/>
        <v>0</v>
      </c>
      <c r="AT168" s="99">
        <f t="shared" si="205"/>
        <v>0</v>
      </c>
      <c r="AU168" s="99">
        <f t="shared" si="205"/>
        <v>0</v>
      </c>
      <c r="AV168" s="99">
        <f t="shared" si="205"/>
        <v>0</v>
      </c>
      <c r="AW168" s="99">
        <f t="shared" si="205"/>
        <v>0</v>
      </c>
      <c r="AX168" s="86">
        <f t="shared" si="205"/>
        <v>0</v>
      </c>
      <c r="AY168" s="99">
        <f t="shared" si="205"/>
        <v>0</v>
      </c>
      <c r="AZ168" s="99">
        <f t="shared" si="205"/>
        <v>0</v>
      </c>
      <c r="BA168" s="99">
        <f t="shared" si="205"/>
        <v>0</v>
      </c>
      <c r="BB168" s="99">
        <f t="shared" si="205"/>
        <v>0</v>
      </c>
      <c r="BC168" s="99">
        <f t="shared" si="205"/>
        <v>0</v>
      </c>
      <c r="BD168" s="86">
        <f t="shared" si="205"/>
        <v>0</v>
      </c>
      <c r="BE168" s="99">
        <f t="shared" si="205"/>
        <v>14</v>
      </c>
      <c r="BF168" s="99">
        <f t="shared" si="205"/>
        <v>0</v>
      </c>
      <c r="BG168" s="99">
        <f t="shared" si="205"/>
        <v>22</v>
      </c>
      <c r="BH168" s="99">
        <f t="shared" si="205"/>
        <v>0</v>
      </c>
      <c r="BI168" s="99">
        <f t="shared" si="205"/>
        <v>36</v>
      </c>
      <c r="BJ168" s="86">
        <f t="shared" si="205"/>
        <v>2</v>
      </c>
      <c r="BK168" s="99">
        <f t="shared" si="205"/>
        <v>0</v>
      </c>
      <c r="BL168" s="99">
        <f t="shared" si="205"/>
        <v>0</v>
      </c>
      <c r="BM168" s="99">
        <f t="shared" si="205"/>
        <v>0</v>
      </c>
      <c r="BN168" s="99">
        <f t="shared" si="205"/>
        <v>0</v>
      </c>
      <c r="BO168" s="99">
        <f t="shared" si="205"/>
        <v>0</v>
      </c>
      <c r="BP168" s="86">
        <f t="shared" si="205"/>
        <v>0</v>
      </c>
      <c r="BQ168" s="99">
        <f t="shared" si="205"/>
        <v>0</v>
      </c>
      <c r="BR168" s="99">
        <f t="shared" si="205"/>
        <v>0</v>
      </c>
      <c r="BS168" s="99">
        <f t="shared" si="205"/>
        <v>0</v>
      </c>
      <c r="BT168" s="99">
        <f t="shared" si="205"/>
        <v>0</v>
      </c>
      <c r="BU168" s="99">
        <f t="shared" si="205"/>
        <v>0</v>
      </c>
      <c r="BV168" s="86">
        <f t="shared" si="205"/>
        <v>0</v>
      </c>
    </row>
    <row r="169" spans="1:74" ht="21" customHeight="1">
      <c r="A169" s="30" t="s">
        <v>152</v>
      </c>
      <c r="B169" s="25" t="s">
        <v>231</v>
      </c>
      <c r="C169" s="26"/>
      <c r="D169" s="27">
        <v>4</v>
      </c>
      <c r="E169" s="27"/>
      <c r="F169" s="27"/>
      <c r="G169" s="28">
        <f t="shared" ref="G169:G171" si="206">T169+Z169+AF169+AL169+AR169+AX169+BD169+BJ169+BP169+BV169</f>
        <v>2</v>
      </c>
      <c r="H169" s="28">
        <f t="shared" ref="H169:H171" si="207">N169+I169</f>
        <v>72</v>
      </c>
      <c r="I169" s="29">
        <f t="shared" ref="I169:I171" si="208">SUM(J169:M169)</f>
        <v>36</v>
      </c>
      <c r="J169" s="29">
        <f t="shared" ref="J169:M171" si="209">O169+U169+AA169+AG169+AM169+AS169+AY169+BE169+BK169+BQ169</f>
        <v>24</v>
      </c>
      <c r="K169" s="29">
        <f t="shared" si="209"/>
        <v>0</v>
      </c>
      <c r="L169" s="29">
        <f t="shared" si="209"/>
        <v>12</v>
      </c>
      <c r="M169" s="29">
        <f t="shared" si="209"/>
        <v>0</v>
      </c>
      <c r="N169" s="29">
        <f t="shared" ref="N169:N171" si="210">S169+Y169+AE169+AK169+AQ169+AW169+BC169+BI169++BO169+BU169</f>
        <v>36</v>
      </c>
      <c r="O169" s="97"/>
      <c r="P169" s="30"/>
      <c r="Q169" s="97"/>
      <c r="R169" s="30"/>
      <c r="S169" s="97"/>
      <c r="T169" s="28">
        <f>SUM(O169:S169)/36</f>
        <v>0</v>
      </c>
      <c r="U169" s="30"/>
      <c r="V169" s="30"/>
      <c r="W169" s="30"/>
      <c r="X169" s="30"/>
      <c r="Y169" s="30"/>
      <c r="Z169" s="96">
        <f>SUM(U169:Y169)/36</f>
        <v>0</v>
      </c>
      <c r="AA169" s="30"/>
      <c r="AB169" s="30"/>
      <c r="AC169" s="30"/>
      <c r="AD169" s="30"/>
      <c r="AE169" s="30"/>
      <c r="AF169" s="96">
        <f>SUM(AA169:AE169)/36</f>
        <v>0</v>
      </c>
      <c r="AG169" s="30">
        <v>24</v>
      </c>
      <c r="AH169" s="30"/>
      <c r="AI169" s="30">
        <v>12</v>
      </c>
      <c r="AJ169" s="30"/>
      <c r="AK169" s="30">
        <v>36</v>
      </c>
      <c r="AL169" s="96">
        <f>SUM(AG169:AK169)/36</f>
        <v>2</v>
      </c>
      <c r="AM169" s="30"/>
      <c r="AN169" s="30"/>
      <c r="AO169" s="30"/>
      <c r="AP169" s="30"/>
      <c r="AQ169" s="30"/>
      <c r="AR169" s="96">
        <f>SUM(AM169:AQ169)/36</f>
        <v>0</v>
      </c>
      <c r="AS169" s="30"/>
      <c r="AT169" s="30"/>
      <c r="AU169" s="30"/>
      <c r="AV169" s="30"/>
      <c r="AW169" s="30"/>
      <c r="AX169" s="96">
        <f>SUM(AS169:AW169)/36</f>
        <v>0</v>
      </c>
      <c r="AY169" s="30"/>
      <c r="AZ169" s="30"/>
      <c r="BA169" s="30"/>
      <c r="BB169" s="30"/>
      <c r="BC169" s="30"/>
      <c r="BD169" s="96">
        <f>SUM(AY169:BC169)/36</f>
        <v>0</v>
      </c>
      <c r="BE169" s="30"/>
      <c r="BF169" s="30"/>
      <c r="BG169" s="30"/>
      <c r="BH169" s="30"/>
      <c r="BI169" s="30"/>
      <c r="BJ169" s="96">
        <f>SUM(BE169:BI169)/36</f>
        <v>0</v>
      </c>
      <c r="BK169" s="30"/>
      <c r="BL169" s="30"/>
      <c r="BM169" s="30"/>
      <c r="BN169" s="30"/>
      <c r="BO169" s="30"/>
      <c r="BP169" s="96">
        <f>SUM(BK169:BO169)/36</f>
        <v>0</v>
      </c>
      <c r="BQ169" s="30"/>
      <c r="BR169" s="30"/>
      <c r="BS169" s="30"/>
      <c r="BT169" s="30"/>
      <c r="BU169" s="30"/>
      <c r="BV169" s="96">
        <f>SUM(BQ169:BU169)/36</f>
        <v>0</v>
      </c>
    </row>
    <row r="170" spans="1:74" ht="20.25" customHeight="1">
      <c r="A170" s="30" t="s">
        <v>153</v>
      </c>
      <c r="B170" s="31" t="s">
        <v>232</v>
      </c>
      <c r="C170" s="26"/>
      <c r="D170" s="27">
        <v>8</v>
      </c>
      <c r="E170" s="27"/>
      <c r="F170" s="27"/>
      <c r="G170" s="28">
        <f t="shared" si="206"/>
        <v>2</v>
      </c>
      <c r="H170" s="28">
        <f t="shared" si="207"/>
        <v>72</v>
      </c>
      <c r="I170" s="29">
        <f t="shared" si="208"/>
        <v>36</v>
      </c>
      <c r="J170" s="109">
        <f>O170+U170+AA170+AG170+AM170+AS170+AY170+BE170+BK170+BQ170</f>
        <v>14</v>
      </c>
      <c r="K170" s="29">
        <f t="shared" si="209"/>
        <v>0</v>
      </c>
      <c r="L170" s="29">
        <f t="shared" si="209"/>
        <v>22</v>
      </c>
      <c r="M170" s="29">
        <f t="shared" si="209"/>
        <v>0</v>
      </c>
      <c r="N170" s="29">
        <f t="shared" si="210"/>
        <v>36</v>
      </c>
      <c r="O170" s="30"/>
      <c r="P170" s="30"/>
      <c r="Q170" s="30"/>
      <c r="R170" s="30"/>
      <c r="S170" s="30"/>
      <c r="T170" s="28">
        <f t="shared" ref="T170:T171" si="211">SUM(O170:S170)/36</f>
        <v>0</v>
      </c>
      <c r="U170" s="97"/>
      <c r="V170" s="30"/>
      <c r="W170" s="97"/>
      <c r="X170" s="30"/>
      <c r="Y170" s="97"/>
      <c r="Z170" s="96">
        <f t="shared" ref="Z170:Z171" si="212">SUM(U170:Y170)/36</f>
        <v>0</v>
      </c>
      <c r="AA170" s="30"/>
      <c r="AB170" s="30"/>
      <c r="AC170" s="30"/>
      <c r="AD170" s="30"/>
      <c r="AE170" s="30"/>
      <c r="AF170" s="96">
        <f t="shared" ref="AF170:AF171" si="213">SUM(AA170:AE170)/36</f>
        <v>0</v>
      </c>
      <c r="AG170" s="30"/>
      <c r="AH170" s="30"/>
      <c r="AI170" s="30"/>
      <c r="AJ170" s="30"/>
      <c r="AK170" s="30"/>
      <c r="AL170" s="96">
        <f t="shared" ref="AL170:AL171" si="214">SUM(AG170:AK170)/36</f>
        <v>0</v>
      </c>
      <c r="AM170" s="30"/>
      <c r="AN170" s="30"/>
      <c r="AO170" s="30"/>
      <c r="AP170" s="30"/>
      <c r="AQ170" s="30"/>
      <c r="AR170" s="96">
        <f t="shared" ref="AR170:AR171" si="215">SUM(AM170:AQ170)/36</f>
        <v>0</v>
      </c>
      <c r="AS170" s="30"/>
      <c r="AT170" s="30"/>
      <c r="AU170" s="30"/>
      <c r="AV170" s="30"/>
      <c r="AW170" s="30"/>
      <c r="AX170" s="96">
        <f t="shared" ref="AX170:AX171" si="216">SUM(AS170:AW170)/36</f>
        <v>0</v>
      </c>
      <c r="AY170" s="30"/>
      <c r="AZ170" s="30"/>
      <c r="BA170" s="30"/>
      <c r="BB170" s="30"/>
      <c r="BC170" s="30"/>
      <c r="BD170" s="96">
        <f t="shared" ref="BD170:BD171" si="217">SUM(AY170:BC170)/36</f>
        <v>0</v>
      </c>
      <c r="BE170" s="30">
        <v>14</v>
      </c>
      <c r="BF170" s="30"/>
      <c r="BG170" s="30">
        <v>22</v>
      </c>
      <c r="BH170" s="30"/>
      <c r="BI170" s="30">
        <v>36</v>
      </c>
      <c r="BJ170" s="96">
        <f t="shared" ref="BJ170:BJ171" si="218">SUM(BE170:BI170)/36</f>
        <v>2</v>
      </c>
      <c r="BK170" s="30"/>
      <c r="BL170" s="30"/>
      <c r="BM170" s="30"/>
      <c r="BN170" s="30"/>
      <c r="BO170" s="30"/>
      <c r="BP170" s="96">
        <f t="shared" ref="BP170:BP171" si="219">SUM(BK170:BO170)/36</f>
        <v>0</v>
      </c>
      <c r="BQ170" s="30"/>
      <c r="BR170" s="30"/>
      <c r="BS170" s="30"/>
      <c r="BT170" s="30"/>
      <c r="BU170" s="30"/>
      <c r="BV170" s="96">
        <f t="shared" ref="BV170:BV171" si="220">SUM(BQ170:BU170)/36</f>
        <v>0</v>
      </c>
    </row>
    <row r="171" spans="1:74" ht="21" hidden="1" customHeight="1">
      <c r="A171" s="30"/>
      <c r="B171" s="31"/>
      <c r="C171" s="26"/>
      <c r="D171" s="27"/>
      <c r="E171" s="27"/>
      <c r="F171" s="27"/>
      <c r="G171" s="28">
        <f t="shared" si="206"/>
        <v>0</v>
      </c>
      <c r="H171" s="28">
        <f t="shared" si="207"/>
        <v>0</v>
      </c>
      <c r="I171" s="29">
        <f t="shared" si="208"/>
        <v>0</v>
      </c>
      <c r="J171" s="29">
        <f t="shared" si="209"/>
        <v>0</v>
      </c>
      <c r="K171" s="29">
        <f t="shared" si="209"/>
        <v>0</v>
      </c>
      <c r="L171" s="29">
        <f t="shared" si="209"/>
        <v>0</v>
      </c>
      <c r="M171" s="29">
        <f t="shared" si="209"/>
        <v>0</v>
      </c>
      <c r="N171" s="29">
        <f t="shared" si="210"/>
        <v>0</v>
      </c>
      <c r="O171" s="30"/>
      <c r="P171" s="30"/>
      <c r="Q171" s="30"/>
      <c r="R171" s="30"/>
      <c r="S171" s="30"/>
      <c r="T171" s="28">
        <f t="shared" si="211"/>
        <v>0</v>
      </c>
      <c r="U171" s="30"/>
      <c r="V171" s="30"/>
      <c r="W171" s="30"/>
      <c r="X171" s="30"/>
      <c r="Y171" s="30"/>
      <c r="Z171" s="96">
        <f t="shared" si="212"/>
        <v>0</v>
      </c>
      <c r="AA171" s="30"/>
      <c r="AB171" s="30"/>
      <c r="AC171" s="30"/>
      <c r="AD171" s="30"/>
      <c r="AE171" s="30"/>
      <c r="AF171" s="96">
        <f t="shared" si="213"/>
        <v>0</v>
      </c>
      <c r="AG171" s="97"/>
      <c r="AH171" s="30"/>
      <c r="AI171" s="97"/>
      <c r="AJ171" s="30"/>
      <c r="AK171" s="97"/>
      <c r="AL171" s="96">
        <f t="shared" si="214"/>
        <v>0</v>
      </c>
      <c r="AM171" s="30"/>
      <c r="AN171" s="30"/>
      <c r="AO171" s="30"/>
      <c r="AP171" s="30"/>
      <c r="AQ171" s="30"/>
      <c r="AR171" s="96">
        <f t="shared" si="215"/>
        <v>0</v>
      </c>
      <c r="AS171" s="30"/>
      <c r="AT171" s="30"/>
      <c r="AU171" s="30"/>
      <c r="AV171" s="30"/>
      <c r="AW171" s="30"/>
      <c r="AX171" s="96">
        <f t="shared" si="216"/>
        <v>0</v>
      </c>
      <c r="AY171" s="30"/>
      <c r="AZ171" s="30"/>
      <c r="BA171" s="30"/>
      <c r="BB171" s="30"/>
      <c r="BC171" s="30"/>
      <c r="BD171" s="96">
        <f t="shared" si="217"/>
        <v>0</v>
      </c>
      <c r="BE171" s="30"/>
      <c r="BF171" s="30"/>
      <c r="BG171" s="30"/>
      <c r="BH171" s="30"/>
      <c r="BI171" s="30"/>
      <c r="BJ171" s="96">
        <f t="shared" si="218"/>
        <v>0</v>
      </c>
      <c r="BK171" s="30"/>
      <c r="BL171" s="30"/>
      <c r="BM171" s="30"/>
      <c r="BN171" s="30"/>
      <c r="BO171" s="30"/>
      <c r="BP171" s="96">
        <f t="shared" si="219"/>
        <v>0</v>
      </c>
      <c r="BQ171" s="30"/>
      <c r="BR171" s="30"/>
      <c r="BS171" s="30"/>
      <c r="BT171" s="30"/>
      <c r="BU171" s="30"/>
      <c r="BV171" s="96">
        <f t="shared" si="220"/>
        <v>0</v>
      </c>
    </row>
    <row r="172" spans="1:74" ht="10.5" customHeight="1">
      <c r="A172" s="33" t="s">
        <v>76</v>
      </c>
      <c r="B172" s="110"/>
      <c r="C172" s="111"/>
      <c r="D172" s="111"/>
      <c r="E172" s="111"/>
      <c r="F172" s="111"/>
      <c r="G172" s="112"/>
      <c r="H172" s="112"/>
      <c r="I172" s="112"/>
      <c r="J172" s="112"/>
      <c r="K172" s="112"/>
      <c r="L172" s="112"/>
      <c r="M172" s="112"/>
      <c r="N172" s="112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3"/>
      <c r="AA172" s="111"/>
      <c r="AB172" s="111"/>
      <c r="AC172" s="111"/>
      <c r="AD172" s="111"/>
      <c r="AE172" s="111"/>
      <c r="AF172" s="113"/>
      <c r="AG172" s="111"/>
      <c r="AH172" s="111"/>
      <c r="AI172" s="111"/>
      <c r="AJ172" s="111"/>
      <c r="AK172" s="111"/>
      <c r="AL172" s="113"/>
      <c r="AM172" s="111"/>
      <c r="AN172" s="111"/>
      <c r="AO172" s="111"/>
      <c r="AP172" s="111"/>
      <c r="AQ172" s="111"/>
      <c r="AR172" s="113"/>
      <c r="AS172" s="111"/>
      <c r="AT172" s="111"/>
      <c r="AU172" s="111"/>
      <c r="AV172" s="111"/>
      <c r="AW172" s="111"/>
      <c r="AX172" s="113"/>
      <c r="AY172" s="111"/>
      <c r="AZ172" s="111"/>
      <c r="BA172" s="111"/>
      <c r="BB172" s="111"/>
      <c r="BC172" s="111"/>
      <c r="BD172" s="113"/>
      <c r="BE172" s="111"/>
      <c r="BF172" s="111"/>
      <c r="BG172" s="111"/>
      <c r="BH172" s="111"/>
      <c r="BI172" s="111"/>
      <c r="BJ172" s="113"/>
      <c r="BK172" s="111"/>
      <c r="BL172" s="111"/>
      <c r="BM172" s="111"/>
      <c r="BN172" s="111"/>
      <c r="BO172" s="111"/>
      <c r="BP172" s="113"/>
      <c r="BQ172" s="111"/>
      <c r="BR172" s="111"/>
      <c r="BS172" s="111"/>
      <c r="BT172" s="111"/>
      <c r="BU172" s="111"/>
      <c r="BV172" s="113"/>
    </row>
  </sheetData>
  <sheetProtection selectLockedCells="1"/>
  <mergeCells count="554">
    <mergeCell ref="A1:A6"/>
    <mergeCell ref="B1:B6"/>
    <mergeCell ref="C1:F2"/>
    <mergeCell ref="G1:G6"/>
    <mergeCell ref="H1:N1"/>
    <mergeCell ref="O1:BV1"/>
    <mergeCell ref="H2:H6"/>
    <mergeCell ref="I2:N2"/>
    <mergeCell ref="O2:Z2"/>
    <mergeCell ref="AA2:AL2"/>
    <mergeCell ref="AM2:AX2"/>
    <mergeCell ref="AY2:BJ2"/>
    <mergeCell ref="BK2:BV2"/>
    <mergeCell ref="C3:C6"/>
    <mergeCell ref="D3:D6"/>
    <mergeCell ref="E3:E6"/>
    <mergeCell ref="F3:F6"/>
    <mergeCell ref="I3:I6"/>
    <mergeCell ref="J3:M3"/>
    <mergeCell ref="N3:N6"/>
    <mergeCell ref="AY3:BC3"/>
    <mergeCell ref="BE3:BI3"/>
    <mergeCell ref="BK3:BO3"/>
    <mergeCell ref="BQ3:BU3"/>
    <mergeCell ref="J4:J6"/>
    <mergeCell ref="K4:K6"/>
    <mergeCell ref="L4:L6"/>
    <mergeCell ref="M4:M6"/>
    <mergeCell ref="O4:O6"/>
    <mergeCell ref="P4:P6"/>
    <mergeCell ref="O3:S3"/>
    <mergeCell ref="U3:Y3"/>
    <mergeCell ref="AA3:AE3"/>
    <mergeCell ref="Q4:Q6"/>
    <mergeCell ref="R4:R6"/>
    <mergeCell ref="S4:S6"/>
    <mergeCell ref="T4:T6"/>
    <mergeCell ref="U4:U6"/>
    <mergeCell ref="V4:V6"/>
    <mergeCell ref="AG3:AK3"/>
    <mergeCell ref="AM3:AQ3"/>
    <mergeCell ref="AS3:AW3"/>
    <mergeCell ref="W4:W6"/>
    <mergeCell ref="X4:X6"/>
    <mergeCell ref="Y4:Y6"/>
    <mergeCell ref="Z4:Z6"/>
    <mergeCell ref="AA4:AA6"/>
    <mergeCell ref="AB4:AB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BV4:BV6"/>
    <mergeCell ref="A134:A135"/>
    <mergeCell ref="B134:B135"/>
    <mergeCell ref="C134:C135"/>
    <mergeCell ref="D134:D135"/>
    <mergeCell ref="E134:E135"/>
    <mergeCell ref="F134:F135"/>
    <mergeCell ref="BM4:BM6"/>
    <mergeCell ref="BN4:BN6"/>
    <mergeCell ref="BO4:BO6"/>
    <mergeCell ref="BP4:BP6"/>
    <mergeCell ref="BQ4:BQ6"/>
    <mergeCell ref="BR4:BR6"/>
    <mergeCell ref="BG4:BG6"/>
    <mergeCell ref="BH4:BH6"/>
    <mergeCell ref="BI4:BI6"/>
    <mergeCell ref="BJ4:BJ6"/>
    <mergeCell ref="BK4:BK6"/>
    <mergeCell ref="BL4:BL6"/>
    <mergeCell ref="BA4:BA6"/>
    <mergeCell ref="BB4:BB6"/>
    <mergeCell ref="BC4:BC6"/>
    <mergeCell ref="BD4:BD6"/>
    <mergeCell ref="BE4:BE6"/>
    <mergeCell ref="G134:G135"/>
    <mergeCell ref="H134:H135"/>
    <mergeCell ref="I134:I135"/>
    <mergeCell ref="J134:J135"/>
    <mergeCell ref="K134:M135"/>
    <mergeCell ref="N134:N135"/>
    <mergeCell ref="BS4:BS6"/>
    <mergeCell ref="BT4:BT6"/>
    <mergeCell ref="BU4:BU6"/>
    <mergeCell ref="BF4:BF6"/>
    <mergeCell ref="AU4:AU6"/>
    <mergeCell ref="AV4:AV6"/>
    <mergeCell ref="AW4:AW6"/>
    <mergeCell ref="AX4:AX6"/>
    <mergeCell ref="AY4:AY6"/>
    <mergeCell ref="AZ4:AZ6"/>
    <mergeCell ref="AO4:AO6"/>
    <mergeCell ref="AP4:AP6"/>
    <mergeCell ref="AQ4:AQ6"/>
    <mergeCell ref="AR4:AR6"/>
    <mergeCell ref="AS4:AS6"/>
    <mergeCell ref="AT4:AT6"/>
    <mergeCell ref="AI4:AI6"/>
    <mergeCell ref="AJ4:AJ6"/>
    <mergeCell ref="AI135:AJ135"/>
    <mergeCell ref="O134:P135"/>
    <mergeCell ref="Q134:S134"/>
    <mergeCell ref="T134:T135"/>
    <mergeCell ref="U134:V135"/>
    <mergeCell ref="W134:Y134"/>
    <mergeCell ref="Z134:Z135"/>
    <mergeCell ref="Q135:R135"/>
    <mergeCell ref="W135:X135"/>
    <mergeCell ref="BV134:BV135"/>
    <mergeCell ref="BM135:BN135"/>
    <mergeCell ref="BS135:BT135"/>
    <mergeCell ref="AY134:AZ135"/>
    <mergeCell ref="BA134:BC134"/>
    <mergeCell ref="BD134:BD135"/>
    <mergeCell ref="BE134:BF135"/>
    <mergeCell ref="BG134:BI134"/>
    <mergeCell ref="BJ134:BJ135"/>
    <mergeCell ref="BA135:BB135"/>
    <mergeCell ref="BG135:BH135"/>
    <mergeCell ref="O136:P136"/>
    <mergeCell ref="Q136:R136"/>
    <mergeCell ref="U136:V136"/>
    <mergeCell ref="W136:X136"/>
    <mergeCell ref="BK134:BL135"/>
    <mergeCell ref="BM134:BO134"/>
    <mergeCell ref="BP134:BP135"/>
    <mergeCell ref="BQ134:BR135"/>
    <mergeCell ref="BS134:BU134"/>
    <mergeCell ref="AM134:AN135"/>
    <mergeCell ref="AO134:AQ134"/>
    <mergeCell ref="AR134:AR135"/>
    <mergeCell ref="AS134:AT135"/>
    <mergeCell ref="AU134:AW134"/>
    <mergeCell ref="AX134:AX135"/>
    <mergeCell ref="AO135:AP135"/>
    <mergeCell ref="AU135:AV135"/>
    <mergeCell ref="AA134:AB135"/>
    <mergeCell ref="AC134:AE134"/>
    <mergeCell ref="AF134:AF135"/>
    <mergeCell ref="AG134:AH135"/>
    <mergeCell ref="AI134:AK134"/>
    <mergeCell ref="AL134:AL135"/>
    <mergeCell ref="AC135:AD135"/>
    <mergeCell ref="BK136:BL136"/>
    <mergeCell ref="BM136:BN136"/>
    <mergeCell ref="BQ136:BR136"/>
    <mergeCell ref="BS136:BT136"/>
    <mergeCell ref="C138:F138"/>
    <mergeCell ref="K138:M138"/>
    <mergeCell ref="O138:P138"/>
    <mergeCell ref="Q138:R138"/>
    <mergeCell ref="U138:V138"/>
    <mergeCell ref="W138:X138"/>
    <mergeCell ref="AS136:AT136"/>
    <mergeCell ref="AU136:AV136"/>
    <mergeCell ref="AY136:AZ136"/>
    <mergeCell ref="BA136:BB136"/>
    <mergeCell ref="BE136:BF136"/>
    <mergeCell ref="BG136:BH136"/>
    <mergeCell ref="AA136:AB136"/>
    <mergeCell ref="AC136:AD136"/>
    <mergeCell ref="AG136:AH136"/>
    <mergeCell ref="AI136:AJ136"/>
    <mergeCell ref="AM136:AN136"/>
    <mergeCell ref="AO136:AP136"/>
    <mergeCell ref="C136:F136"/>
    <mergeCell ref="K136:M136"/>
    <mergeCell ref="BK138:BL138"/>
    <mergeCell ref="BM138:BN138"/>
    <mergeCell ref="BQ138:BR138"/>
    <mergeCell ref="BS138:BT138"/>
    <mergeCell ref="K139:M139"/>
    <mergeCell ref="O139:P139"/>
    <mergeCell ref="Q139:R139"/>
    <mergeCell ref="U139:V139"/>
    <mergeCell ref="W139:X139"/>
    <mergeCell ref="AA139:AB139"/>
    <mergeCell ref="AS138:AT138"/>
    <mergeCell ref="AU138:AV138"/>
    <mergeCell ref="AY138:AZ138"/>
    <mergeCell ref="BA138:BB138"/>
    <mergeCell ref="BE138:BF138"/>
    <mergeCell ref="BG138:BH138"/>
    <mergeCell ref="AA138:AB138"/>
    <mergeCell ref="AC138:AD138"/>
    <mergeCell ref="AG138:AH138"/>
    <mergeCell ref="AI138:AJ138"/>
    <mergeCell ref="AM138:AN138"/>
    <mergeCell ref="AO138:AP138"/>
    <mergeCell ref="BM139:BN139"/>
    <mergeCell ref="BQ139:BR139"/>
    <mergeCell ref="BS139:BT139"/>
    <mergeCell ref="K140:M140"/>
    <mergeCell ref="O140:P140"/>
    <mergeCell ref="Q140:R140"/>
    <mergeCell ref="U140:V140"/>
    <mergeCell ref="W140:X140"/>
    <mergeCell ref="AA140:AB140"/>
    <mergeCell ref="AC140:AD140"/>
    <mergeCell ref="AU139:AV139"/>
    <mergeCell ref="AY139:AZ139"/>
    <mergeCell ref="BA139:BB139"/>
    <mergeCell ref="BE139:BF139"/>
    <mergeCell ref="BG139:BH139"/>
    <mergeCell ref="BK139:BL139"/>
    <mergeCell ref="AC139:AD139"/>
    <mergeCell ref="AG139:AH139"/>
    <mergeCell ref="AI139:AJ139"/>
    <mergeCell ref="AM139:AN139"/>
    <mergeCell ref="AO139:AP139"/>
    <mergeCell ref="AS139:AT139"/>
    <mergeCell ref="BQ140:BR140"/>
    <mergeCell ref="BS140:BT140"/>
    <mergeCell ref="BA140:BB140"/>
    <mergeCell ref="BE140:BF140"/>
    <mergeCell ref="C144:F144"/>
    <mergeCell ref="K144:M144"/>
    <mergeCell ref="O144:P144"/>
    <mergeCell ref="U144:V144"/>
    <mergeCell ref="AA144:AB144"/>
    <mergeCell ref="AG144:AH144"/>
    <mergeCell ref="AM144:AN144"/>
    <mergeCell ref="AS144:AT144"/>
    <mergeCell ref="AY140:AZ140"/>
    <mergeCell ref="AY144:AZ144"/>
    <mergeCell ref="BG140:BH140"/>
    <mergeCell ref="BK140:BL140"/>
    <mergeCell ref="BM140:BN140"/>
    <mergeCell ref="AG140:AH140"/>
    <mergeCell ref="AI140:AJ140"/>
    <mergeCell ref="AM140:AN140"/>
    <mergeCell ref="AO140:AP140"/>
    <mergeCell ref="AS140:AT140"/>
    <mergeCell ref="AU140:AV140"/>
    <mergeCell ref="BE144:BF144"/>
    <mergeCell ref="BK144:BL144"/>
    <mergeCell ref="BQ144:BR144"/>
    <mergeCell ref="BS144:BT144"/>
    <mergeCell ref="K145:M145"/>
    <mergeCell ref="O145:P145"/>
    <mergeCell ref="Q145:R145"/>
    <mergeCell ref="U145:V145"/>
    <mergeCell ref="W145:X145"/>
    <mergeCell ref="AS146:AT146"/>
    <mergeCell ref="BK145:BL145"/>
    <mergeCell ref="BM145:BN145"/>
    <mergeCell ref="BQ145:BR145"/>
    <mergeCell ref="BS145:BT145"/>
    <mergeCell ref="K146:M146"/>
    <mergeCell ref="O146:P146"/>
    <mergeCell ref="Q146:R146"/>
    <mergeCell ref="U146:V146"/>
    <mergeCell ref="W146:X146"/>
    <mergeCell ref="AA146:AB146"/>
    <mergeCell ref="AS145:AT145"/>
    <mergeCell ref="AU145:AV145"/>
    <mergeCell ref="AY145:AZ145"/>
    <mergeCell ref="BA145:BB145"/>
    <mergeCell ref="BE145:BF145"/>
    <mergeCell ref="BG145:BH145"/>
    <mergeCell ref="AA145:AB145"/>
    <mergeCell ref="AC145:AD145"/>
    <mergeCell ref="AG145:AH145"/>
    <mergeCell ref="AI145:AJ145"/>
    <mergeCell ref="AM145:AN145"/>
    <mergeCell ref="AO145:AP145"/>
    <mergeCell ref="AO147:AP147"/>
    <mergeCell ref="AS147:AT147"/>
    <mergeCell ref="AU147:AV147"/>
    <mergeCell ref="BM146:BN146"/>
    <mergeCell ref="BQ146:BR146"/>
    <mergeCell ref="BS146:BT146"/>
    <mergeCell ref="K147:M147"/>
    <mergeCell ref="O147:P147"/>
    <mergeCell ref="Q147:R147"/>
    <mergeCell ref="U147:V147"/>
    <mergeCell ref="W147:X147"/>
    <mergeCell ref="AA147:AB147"/>
    <mergeCell ref="AC147:AD147"/>
    <mergeCell ref="AU146:AV146"/>
    <mergeCell ref="AY146:AZ146"/>
    <mergeCell ref="BA146:BB146"/>
    <mergeCell ref="BE146:BF146"/>
    <mergeCell ref="BG146:BH146"/>
    <mergeCell ref="BK146:BL146"/>
    <mergeCell ref="AC146:AD146"/>
    <mergeCell ref="AG146:AH146"/>
    <mergeCell ref="AI146:AJ146"/>
    <mergeCell ref="AM146:AN146"/>
    <mergeCell ref="AO146:AP146"/>
    <mergeCell ref="AM148:AN148"/>
    <mergeCell ref="AO148:AP148"/>
    <mergeCell ref="AS148:AT148"/>
    <mergeCell ref="AU148:AV148"/>
    <mergeCell ref="AY148:AZ148"/>
    <mergeCell ref="BQ147:BR147"/>
    <mergeCell ref="BS147:BT147"/>
    <mergeCell ref="K148:M148"/>
    <mergeCell ref="O148:P148"/>
    <mergeCell ref="Q148:R148"/>
    <mergeCell ref="U148:V148"/>
    <mergeCell ref="W148:X148"/>
    <mergeCell ref="AA148:AB148"/>
    <mergeCell ref="AC148:AD148"/>
    <mergeCell ref="AG148:AH148"/>
    <mergeCell ref="AY147:AZ147"/>
    <mergeCell ref="BA147:BB147"/>
    <mergeCell ref="BE147:BF147"/>
    <mergeCell ref="BG147:BH147"/>
    <mergeCell ref="BK147:BL147"/>
    <mergeCell ref="BM147:BN147"/>
    <mergeCell ref="AG147:AH147"/>
    <mergeCell ref="AI147:AJ147"/>
    <mergeCell ref="AM147:AN147"/>
    <mergeCell ref="AM151:AN152"/>
    <mergeCell ref="Q151:S151"/>
    <mergeCell ref="T151:T152"/>
    <mergeCell ref="U151:V152"/>
    <mergeCell ref="W151:Y151"/>
    <mergeCell ref="Z151:Z152"/>
    <mergeCell ref="AA151:AB152"/>
    <mergeCell ref="BS148:BT148"/>
    <mergeCell ref="A151:A152"/>
    <mergeCell ref="B151:B152"/>
    <mergeCell ref="C151:C152"/>
    <mergeCell ref="D151:D152"/>
    <mergeCell ref="E151:E152"/>
    <mergeCell ref="F151:F152"/>
    <mergeCell ref="G151:G152"/>
    <mergeCell ref="H151:N151"/>
    <mergeCell ref="O151:P152"/>
    <mergeCell ref="BA148:BB148"/>
    <mergeCell ref="BE148:BF148"/>
    <mergeCell ref="BG148:BH148"/>
    <mergeCell ref="BK148:BL148"/>
    <mergeCell ref="BM148:BN148"/>
    <mergeCell ref="BQ148:BR148"/>
    <mergeCell ref="AI148:AJ148"/>
    <mergeCell ref="BS151:BU151"/>
    <mergeCell ref="BV151:BV152"/>
    <mergeCell ref="C153:F153"/>
    <mergeCell ref="Q153:S153"/>
    <mergeCell ref="W153:Y153"/>
    <mergeCell ref="AC153:AE153"/>
    <mergeCell ref="AI153:AK153"/>
    <mergeCell ref="BA151:BC151"/>
    <mergeCell ref="BD151:BD152"/>
    <mergeCell ref="BE151:BF152"/>
    <mergeCell ref="BG151:BI151"/>
    <mergeCell ref="BJ151:BJ152"/>
    <mergeCell ref="BK151:BL152"/>
    <mergeCell ref="AO151:AQ151"/>
    <mergeCell ref="AR151:AR152"/>
    <mergeCell ref="AS151:AT152"/>
    <mergeCell ref="AU151:AW151"/>
    <mergeCell ref="AX151:AX152"/>
    <mergeCell ref="AY151:AZ152"/>
    <mergeCell ref="AC151:AE151"/>
    <mergeCell ref="AF151:AF152"/>
    <mergeCell ref="AG151:AH152"/>
    <mergeCell ref="AI151:AK151"/>
    <mergeCell ref="AL151:AL152"/>
    <mergeCell ref="AO153:AQ153"/>
    <mergeCell ref="AU153:AW153"/>
    <mergeCell ref="BA153:BC153"/>
    <mergeCell ref="BG153:BI153"/>
    <mergeCell ref="BM153:BO153"/>
    <mergeCell ref="BQ153:BR153"/>
    <mergeCell ref="BM151:BO151"/>
    <mergeCell ref="BP151:BP152"/>
    <mergeCell ref="BQ151:BR152"/>
    <mergeCell ref="G155:G156"/>
    <mergeCell ref="H155:N155"/>
    <mergeCell ref="O155:O156"/>
    <mergeCell ref="P155:P156"/>
    <mergeCell ref="Q155:Q156"/>
    <mergeCell ref="R155:R156"/>
    <mergeCell ref="A155:A156"/>
    <mergeCell ref="B155:B156"/>
    <mergeCell ref="C155:C156"/>
    <mergeCell ref="D155:D156"/>
    <mergeCell ref="E155:E156"/>
    <mergeCell ref="F155:F156"/>
    <mergeCell ref="Y155:Y156"/>
    <mergeCell ref="Z155:Z156"/>
    <mergeCell ref="AA155:AA156"/>
    <mergeCell ref="AB155:AB156"/>
    <mergeCell ref="AC155:AC156"/>
    <mergeCell ref="AD155:AD156"/>
    <mergeCell ref="S155:S156"/>
    <mergeCell ref="T155:T156"/>
    <mergeCell ref="U155:U156"/>
    <mergeCell ref="V155:V156"/>
    <mergeCell ref="W155:W156"/>
    <mergeCell ref="X155:X156"/>
    <mergeCell ref="AM155:AM156"/>
    <mergeCell ref="AN155:AN156"/>
    <mergeCell ref="AO155:AO156"/>
    <mergeCell ref="AP155:AP156"/>
    <mergeCell ref="AE155:AE156"/>
    <mergeCell ref="AF155:AF156"/>
    <mergeCell ref="AG155:AG156"/>
    <mergeCell ref="AH155:AH156"/>
    <mergeCell ref="AI155:AI156"/>
    <mergeCell ref="AJ155:AJ156"/>
    <mergeCell ref="A160:A161"/>
    <mergeCell ref="B160:B161"/>
    <mergeCell ref="C160:F161"/>
    <mergeCell ref="G160:G161"/>
    <mergeCell ref="H160:N160"/>
    <mergeCell ref="O160:P161"/>
    <mergeCell ref="Q160:S160"/>
    <mergeCell ref="BO155:BO156"/>
    <mergeCell ref="BP155:BP156"/>
    <mergeCell ref="BI155:BI156"/>
    <mergeCell ref="BJ155:BJ156"/>
    <mergeCell ref="BK155:BK156"/>
    <mergeCell ref="BL155:BL156"/>
    <mergeCell ref="BM155:BM156"/>
    <mergeCell ref="BN155:BN156"/>
    <mergeCell ref="BC155:BC156"/>
    <mergeCell ref="BD155:BD156"/>
    <mergeCell ref="BE155:BE156"/>
    <mergeCell ref="BF155:BF156"/>
    <mergeCell ref="BG155:BG156"/>
    <mergeCell ref="BH155:BH156"/>
    <mergeCell ref="AW155:AW156"/>
    <mergeCell ref="AX155:AX156"/>
    <mergeCell ref="AY155:AY156"/>
    <mergeCell ref="T160:T161"/>
    <mergeCell ref="U160:V161"/>
    <mergeCell ref="W160:Y160"/>
    <mergeCell ref="Z160:Z161"/>
    <mergeCell ref="AA160:AB161"/>
    <mergeCell ref="AC160:AE160"/>
    <mergeCell ref="BV155:BV156"/>
    <mergeCell ref="BQ157:BR157"/>
    <mergeCell ref="BQ158:BR158"/>
    <mergeCell ref="BQ155:BR156"/>
    <mergeCell ref="BS155:BS156"/>
    <mergeCell ref="BT155:BT156"/>
    <mergeCell ref="BU155:BU156"/>
    <mergeCell ref="AZ155:AZ156"/>
    <mergeCell ref="BA155:BA156"/>
    <mergeCell ref="BB155:BB156"/>
    <mergeCell ref="AQ155:AQ156"/>
    <mergeCell ref="AR155:AR156"/>
    <mergeCell ref="AS155:AS156"/>
    <mergeCell ref="AT155:AT156"/>
    <mergeCell ref="AU155:AU156"/>
    <mergeCell ref="AV155:AV156"/>
    <mergeCell ref="AK155:AK156"/>
    <mergeCell ref="AL155:AL156"/>
    <mergeCell ref="BP160:BP161"/>
    <mergeCell ref="BQ160:BR161"/>
    <mergeCell ref="BS160:BU160"/>
    <mergeCell ref="BV160:BV161"/>
    <mergeCell ref="C162:F162"/>
    <mergeCell ref="BQ162:BR162"/>
    <mergeCell ref="BD160:BD161"/>
    <mergeCell ref="BE160:BF161"/>
    <mergeCell ref="BG160:BI160"/>
    <mergeCell ref="BJ160:BJ161"/>
    <mergeCell ref="BK160:BL161"/>
    <mergeCell ref="BM160:BO160"/>
    <mergeCell ref="AR160:AR161"/>
    <mergeCell ref="AS160:AT161"/>
    <mergeCell ref="AU160:AW160"/>
    <mergeCell ref="AX160:AX161"/>
    <mergeCell ref="AY160:AZ161"/>
    <mergeCell ref="BA160:BC160"/>
    <mergeCell ref="AF160:AF161"/>
    <mergeCell ref="AG160:AH161"/>
    <mergeCell ref="AI160:AK160"/>
    <mergeCell ref="AL160:AL161"/>
    <mergeCell ref="AM160:AN161"/>
    <mergeCell ref="AO160:AQ160"/>
    <mergeCell ref="C163:F163"/>
    <mergeCell ref="BQ163:BR163"/>
    <mergeCell ref="A166:A167"/>
    <mergeCell ref="B166:B167"/>
    <mergeCell ref="C166:C167"/>
    <mergeCell ref="D166:D167"/>
    <mergeCell ref="E166:E167"/>
    <mergeCell ref="F166:F167"/>
    <mergeCell ref="G166:G167"/>
    <mergeCell ref="H166:N166"/>
    <mergeCell ref="U166:U167"/>
    <mergeCell ref="V166:V167"/>
    <mergeCell ref="W166:W167"/>
    <mergeCell ref="X166:X167"/>
    <mergeCell ref="Y166:Y167"/>
    <mergeCell ref="Z166:Z167"/>
    <mergeCell ref="O166:O167"/>
    <mergeCell ref="P166:P167"/>
    <mergeCell ref="Q166:Q167"/>
    <mergeCell ref="R166:R167"/>
    <mergeCell ref="S166:S167"/>
    <mergeCell ref="T166:T167"/>
    <mergeCell ref="AG166:AG167"/>
    <mergeCell ref="AH166:AH167"/>
    <mergeCell ref="AI166:AI167"/>
    <mergeCell ref="AJ166:AJ167"/>
    <mergeCell ref="AK166:AK167"/>
    <mergeCell ref="AL166:AL167"/>
    <mergeCell ref="AA166:AA167"/>
    <mergeCell ref="AB166:AB167"/>
    <mergeCell ref="AC166:AC167"/>
    <mergeCell ref="AD166:AD167"/>
    <mergeCell ref="AE166:AE167"/>
    <mergeCell ref="AF166:AF167"/>
    <mergeCell ref="AS166:AS167"/>
    <mergeCell ref="AT166:AT167"/>
    <mergeCell ref="AU166:AU167"/>
    <mergeCell ref="AV166:AV167"/>
    <mergeCell ref="AW166:AW167"/>
    <mergeCell ref="AX166:AX167"/>
    <mergeCell ref="AM166:AM167"/>
    <mergeCell ref="AN166:AN167"/>
    <mergeCell ref="AO166:AO167"/>
    <mergeCell ref="AP166:AP167"/>
    <mergeCell ref="AQ166:AQ167"/>
    <mergeCell ref="AR166:AR167"/>
    <mergeCell ref="BE166:BE167"/>
    <mergeCell ref="BF166:BF167"/>
    <mergeCell ref="BG166:BG167"/>
    <mergeCell ref="BH166:BH167"/>
    <mergeCell ref="BI166:BI167"/>
    <mergeCell ref="BJ166:BJ167"/>
    <mergeCell ref="AY166:AY167"/>
    <mergeCell ref="AZ166:AZ167"/>
    <mergeCell ref="BA166:BA167"/>
    <mergeCell ref="BB166:BB167"/>
    <mergeCell ref="BC166:BC167"/>
    <mergeCell ref="BD166:BD167"/>
    <mergeCell ref="BQ166:BQ167"/>
    <mergeCell ref="BR166:BR167"/>
    <mergeCell ref="BS166:BS167"/>
    <mergeCell ref="BT166:BT167"/>
    <mergeCell ref="BU166:BU167"/>
    <mergeCell ref="BV166:BV167"/>
    <mergeCell ref="BK166:BK167"/>
    <mergeCell ref="BL166:BL167"/>
    <mergeCell ref="BM166:BM167"/>
    <mergeCell ref="BN166:BN167"/>
    <mergeCell ref="BO166:BO167"/>
    <mergeCell ref="BP166:BP167"/>
  </mergeCells>
  <conditionalFormatting sqref="BJ137 BP137 BV137 BD137 AL137 AF137 Z137 T137 T8:T13 Z8:Z13 AF8:AF13 AL8:AL13 BD8:BD13 BJ8:BJ13 BP8:BP13 BV8:BV13 G8:G13 T139:T143 Z139:Z143 AF139:AF143 AL139:AL143 BD139:BD143 BJ139:BJ143 BP139:BP143 BV139:BV143 BV145:BV171 BP145:BP171 BJ145:BJ171 BD145:BD171 AL145:AL171 AF145:AF171 Z145:Z171 T145:T171 G77:G81 G83:G86 G88:G91 G93:G96 G98:G100 G102:G105 G107:G110 G112:G115 G117:G120 G122:G125 G127:G129 G131:G139 G141:G144 G149:G168 BV15:BV19 BP15:BP19 BJ15:BJ19 BD15:BD19 AL15:AL19 AF15:AF19 Z15:Z19 T15:T19 AX15:AX19 AR15:AR19 G15:G19 T72:T135 Z72:Z135 AF72:AF135 AL72:AL135 BD72:BD135 BJ72:BJ135 BP72:BP135 BV72:BV135 G22:G42 AR22:AR27 AX22:AX27 T22:T27 Z22:Z27 AF22:AF27 AL22:AL27 BD22:BD27 BJ22:BJ27 BP22:BP27 BV22:BV27 BV44:BV47 BP44:BP47 BJ44:BJ47 BD44:BD47 AL44:AL47 AF44:AF47 Z44:Z47 T44:T47 G44:G47 AX44:AX47 AR44:AR47 AR49:AR70 AX49:AX70 T49:T70 Z49:Z70 AF49:AF70 AL49:AL70 BD49:BD70 BJ49:BJ70 BP49:BP70 BV49:BV70 G49:G70">
    <cfRule type="expression" dxfId="68" priority="64" stopIfTrue="1">
      <formula>G8&lt;&gt;INT(G8)</formula>
    </cfRule>
  </conditionalFormatting>
  <conditionalFormatting sqref="H8:H13 H77:H81 H83:H86 H88:H91 H93:H96 H98:H100 H102:H105 H107:H110 H112:H115 H117:H120 H122:H125 H127 H15:H19 H22:H27 H44:H47 H49:H70">
    <cfRule type="cellIs" dxfId="67" priority="63" operator="equal">
      <formula>#REF!</formula>
    </cfRule>
  </conditionalFormatting>
  <conditionalFormatting sqref="BX1:BX13 BX15:BX19 BX72:BX1048576 BX22:BX27 BX44:BX47 BX49:BX70">
    <cfRule type="containsText" dxfId="66" priority="62" operator="containsText" text="ЛОЖЬ">
      <formula>NOT(ISERROR(SEARCH("ЛОЖЬ",BX1)))</formula>
    </cfRule>
  </conditionalFormatting>
  <conditionalFormatting sqref="T28:T42 Z28:Z42 AF28:AF42 AL28:AL42 BD28:BD42 BJ28:BJ42 BP28:BP42 BV28:BV42">
    <cfRule type="expression" dxfId="65" priority="61" stopIfTrue="1">
      <formula>T28&lt;&gt;INT(T28)</formula>
    </cfRule>
  </conditionalFormatting>
  <conditionalFormatting sqref="H28:H42">
    <cfRule type="cellIs" dxfId="64" priority="60" operator="equal">
      <formula>#REF!</formula>
    </cfRule>
  </conditionalFormatting>
  <conditionalFormatting sqref="BX28:BX42">
    <cfRule type="containsText" dxfId="63" priority="59" operator="containsText" text="ЛОЖЬ">
      <formula>NOT(ISERROR(SEARCH("ЛОЖЬ",BX28)))</formula>
    </cfRule>
  </conditionalFormatting>
  <conditionalFormatting sqref="AX137 AR137 AR8:AR13 AX8:AX13 AR139:AR143 AX139:AX143 AX145:AX171 AR145:AR171 AR72:AR135 AX72:AX135">
    <cfRule type="expression" dxfId="62" priority="58" stopIfTrue="1">
      <formula>AR8&lt;&gt;INT(AR8)</formula>
    </cfRule>
  </conditionalFormatting>
  <conditionalFormatting sqref="AR28:AR42 AX28:AX42">
    <cfRule type="expression" dxfId="61" priority="57" stopIfTrue="1">
      <formula>AR28&lt;&gt;INT(AR28)</formula>
    </cfRule>
  </conditionalFormatting>
  <conditionalFormatting sqref="H72:H75">
    <cfRule type="cellIs" dxfId="60" priority="55" operator="equal">
      <formula>#REF!</formula>
    </cfRule>
  </conditionalFormatting>
  <conditionalFormatting sqref="G72:G75">
    <cfRule type="expression" dxfId="59" priority="54" stopIfTrue="1">
      <formula>G72&lt;&gt;INT(G72)</formula>
    </cfRule>
  </conditionalFormatting>
  <conditionalFormatting sqref="H76">
    <cfRule type="cellIs" dxfId="58" priority="53" operator="equal">
      <formula>#REF!</formula>
    </cfRule>
  </conditionalFormatting>
  <conditionalFormatting sqref="G76">
    <cfRule type="expression" dxfId="57" priority="52" stopIfTrue="1">
      <formula>G76&lt;&gt;INT(G76)</formula>
    </cfRule>
  </conditionalFormatting>
  <conditionalFormatting sqref="H82">
    <cfRule type="cellIs" dxfId="56" priority="51" operator="equal">
      <formula>#REF!</formula>
    </cfRule>
  </conditionalFormatting>
  <conditionalFormatting sqref="G82">
    <cfRule type="expression" dxfId="55" priority="50" stopIfTrue="1">
      <formula>G82&lt;&gt;INT(G82)</formula>
    </cfRule>
  </conditionalFormatting>
  <conditionalFormatting sqref="H87">
    <cfRule type="cellIs" dxfId="54" priority="49" operator="equal">
      <formula>#REF!</formula>
    </cfRule>
  </conditionalFormatting>
  <conditionalFormatting sqref="G87">
    <cfRule type="expression" dxfId="53" priority="48" stopIfTrue="1">
      <formula>G87&lt;&gt;INT(G87)</formula>
    </cfRule>
  </conditionalFormatting>
  <conditionalFormatting sqref="H92">
    <cfRule type="cellIs" dxfId="52" priority="47" operator="equal">
      <formula>#REF!</formula>
    </cfRule>
  </conditionalFormatting>
  <conditionalFormatting sqref="G92">
    <cfRule type="expression" dxfId="51" priority="46" stopIfTrue="1">
      <formula>G92&lt;&gt;INT(G92)</formula>
    </cfRule>
  </conditionalFormatting>
  <conditionalFormatting sqref="H97">
    <cfRule type="cellIs" dxfId="50" priority="45" operator="equal">
      <formula>#REF!</formula>
    </cfRule>
  </conditionalFormatting>
  <conditionalFormatting sqref="G97">
    <cfRule type="expression" dxfId="49" priority="44" stopIfTrue="1">
      <formula>G97&lt;&gt;INT(G97)</formula>
    </cfRule>
  </conditionalFormatting>
  <conditionalFormatting sqref="H101">
    <cfRule type="cellIs" dxfId="48" priority="43" operator="equal">
      <formula>#REF!</formula>
    </cfRule>
  </conditionalFormatting>
  <conditionalFormatting sqref="G101">
    <cfRule type="expression" dxfId="47" priority="42" stopIfTrue="1">
      <formula>G101&lt;&gt;INT(G101)</formula>
    </cfRule>
  </conditionalFormatting>
  <conditionalFormatting sqref="H106">
    <cfRule type="cellIs" dxfId="46" priority="41" operator="equal">
      <formula>#REF!</formula>
    </cfRule>
  </conditionalFormatting>
  <conditionalFormatting sqref="G106">
    <cfRule type="expression" dxfId="45" priority="40" stopIfTrue="1">
      <formula>G106&lt;&gt;INT(G106)</formula>
    </cfRule>
  </conditionalFormatting>
  <conditionalFormatting sqref="H111">
    <cfRule type="cellIs" dxfId="44" priority="39" operator="equal">
      <formula>#REF!</formula>
    </cfRule>
  </conditionalFormatting>
  <conditionalFormatting sqref="G111">
    <cfRule type="expression" dxfId="43" priority="38" stopIfTrue="1">
      <formula>G111&lt;&gt;INT(G111)</formula>
    </cfRule>
  </conditionalFormatting>
  <conditionalFormatting sqref="H116">
    <cfRule type="cellIs" dxfId="42" priority="37" operator="equal">
      <formula>#REF!</formula>
    </cfRule>
  </conditionalFormatting>
  <conditionalFormatting sqref="G116">
    <cfRule type="expression" dxfId="41" priority="36" stopIfTrue="1">
      <formula>G116&lt;&gt;INT(G116)</formula>
    </cfRule>
  </conditionalFormatting>
  <conditionalFormatting sqref="H121">
    <cfRule type="cellIs" dxfId="40" priority="35" operator="equal">
      <formula>#REF!</formula>
    </cfRule>
  </conditionalFormatting>
  <conditionalFormatting sqref="G121">
    <cfRule type="expression" dxfId="39" priority="34" stopIfTrue="1">
      <formula>G121&lt;&gt;INT(G121)</formula>
    </cfRule>
  </conditionalFormatting>
  <conditionalFormatting sqref="H126">
    <cfRule type="cellIs" dxfId="38" priority="33" operator="equal">
      <formula>#REF!</formula>
    </cfRule>
  </conditionalFormatting>
  <conditionalFormatting sqref="G126">
    <cfRule type="expression" dxfId="37" priority="32" stopIfTrue="1">
      <formula>G126&lt;&gt;INT(G126)</formula>
    </cfRule>
  </conditionalFormatting>
  <conditionalFormatting sqref="H130">
    <cfRule type="cellIs" dxfId="36" priority="31" operator="equal">
      <formula>#REF!</formula>
    </cfRule>
  </conditionalFormatting>
  <conditionalFormatting sqref="G130">
    <cfRule type="expression" dxfId="35" priority="30" stopIfTrue="1">
      <formula>G130&lt;&gt;INT(G130)</formula>
    </cfRule>
  </conditionalFormatting>
  <conditionalFormatting sqref="G140">
    <cfRule type="expression" dxfId="34" priority="29" stopIfTrue="1">
      <formula>G140&lt;&gt;INT(G140)</formula>
    </cfRule>
  </conditionalFormatting>
  <conditionalFormatting sqref="G145">
    <cfRule type="expression" dxfId="33" priority="28" stopIfTrue="1">
      <formula>G145&lt;&gt;INT(G145)</formula>
    </cfRule>
  </conditionalFormatting>
  <conditionalFormatting sqref="G146">
    <cfRule type="expression" dxfId="32" priority="27" stopIfTrue="1">
      <formula>G146&lt;&gt;INT(G146)</formula>
    </cfRule>
  </conditionalFormatting>
  <conditionalFormatting sqref="G147">
    <cfRule type="expression" dxfId="31" priority="26" stopIfTrue="1">
      <formula>G147&lt;&gt;INT(G147)</formula>
    </cfRule>
  </conditionalFormatting>
  <conditionalFormatting sqref="G148">
    <cfRule type="expression" dxfId="30" priority="25" stopIfTrue="1">
      <formula>G148&lt;&gt;INT(G148)</formula>
    </cfRule>
  </conditionalFormatting>
  <conditionalFormatting sqref="H169:H171">
    <cfRule type="cellIs" dxfId="29" priority="24" operator="equal">
      <formula>#REF!</formula>
    </cfRule>
  </conditionalFormatting>
  <conditionalFormatting sqref="G169:G171">
    <cfRule type="expression" dxfId="28" priority="23" stopIfTrue="1">
      <formula>G169&lt;&gt;INT(G169)</formula>
    </cfRule>
  </conditionalFormatting>
  <conditionalFormatting sqref="BV14 BP14 BJ14 BD14 AL14 AF14 Z14 T14">
    <cfRule type="expression" dxfId="27" priority="22" stopIfTrue="1">
      <formula>T14&lt;&gt;INT(T14)</formula>
    </cfRule>
  </conditionalFormatting>
  <conditionalFormatting sqref="H14">
    <cfRule type="cellIs" dxfId="26" priority="21" operator="equal">
      <formula>#REF!</formula>
    </cfRule>
  </conditionalFormatting>
  <conditionalFormatting sqref="BX14">
    <cfRule type="containsText" dxfId="25" priority="20" operator="containsText" text="ЛОЖЬ">
      <formula>NOT(ISERROR(SEARCH("ЛОЖЬ",BX14)))</formula>
    </cfRule>
  </conditionalFormatting>
  <conditionalFormatting sqref="AX14 AR14">
    <cfRule type="expression" dxfId="24" priority="19" stopIfTrue="1">
      <formula>AR14&lt;&gt;INT(AR14)</formula>
    </cfRule>
  </conditionalFormatting>
  <conditionalFormatting sqref="G14">
    <cfRule type="expression" dxfId="23" priority="18" stopIfTrue="1">
      <formula>G14&lt;&gt;INT(G14)</formula>
    </cfRule>
  </conditionalFormatting>
  <conditionalFormatting sqref="G20 AR20 AX20 T20 Z20 AF20 AL20 BD20 BJ20 BP20 BV20">
    <cfRule type="expression" dxfId="22" priority="17" stopIfTrue="1">
      <formula>G20&lt;&gt;INT(G20)</formula>
    </cfRule>
  </conditionalFormatting>
  <conditionalFormatting sqref="H20">
    <cfRule type="cellIs" dxfId="21" priority="16" operator="equal">
      <formula>#REF!</formula>
    </cfRule>
  </conditionalFormatting>
  <conditionalFormatting sqref="BX20">
    <cfRule type="containsText" dxfId="20" priority="15" operator="containsText" text="ЛОЖЬ">
      <formula>NOT(ISERROR(SEARCH("ЛОЖЬ",BX20)))</formula>
    </cfRule>
  </conditionalFormatting>
  <conditionalFormatting sqref="G21 AR21 AX21 T21 Z21 AF21 AL21 BD21 BJ21 BP21 BV21">
    <cfRule type="expression" dxfId="19" priority="14" stopIfTrue="1">
      <formula>G21&lt;&gt;INT(G21)</formula>
    </cfRule>
  </conditionalFormatting>
  <conditionalFormatting sqref="H21">
    <cfRule type="cellIs" dxfId="18" priority="13" operator="equal">
      <formula>#REF!</formula>
    </cfRule>
  </conditionalFormatting>
  <conditionalFormatting sqref="BX21">
    <cfRule type="containsText" dxfId="17" priority="12" operator="containsText" text="ЛОЖЬ">
      <formula>NOT(ISERROR(SEARCH("ЛОЖЬ",BX21)))</formula>
    </cfRule>
  </conditionalFormatting>
  <conditionalFormatting sqref="G71 AR71 AX71 T71 Z71 AF71 AL71 BD71 BJ71 BP71 BV71">
    <cfRule type="expression" dxfId="16" priority="11" stopIfTrue="1">
      <formula>G71&lt;&gt;INT(G71)</formula>
    </cfRule>
  </conditionalFormatting>
  <conditionalFormatting sqref="H71">
    <cfRule type="cellIs" dxfId="15" priority="10" operator="equal">
      <formula>#REF!</formula>
    </cfRule>
  </conditionalFormatting>
  <conditionalFormatting sqref="BX71">
    <cfRule type="containsText" dxfId="14" priority="9" operator="containsText" text="ЛОЖЬ">
      <formula>NOT(ISERROR(SEARCH("ЛОЖЬ",BX71)))</formula>
    </cfRule>
  </conditionalFormatting>
  <conditionalFormatting sqref="BV43 BP43 BJ43 BD43 AL43 AF43 Z43 T43 G43">
    <cfRule type="expression" dxfId="13" priority="8" stopIfTrue="1">
      <formula>G43&lt;&gt;INT(G43)</formula>
    </cfRule>
  </conditionalFormatting>
  <conditionalFormatting sqref="H43">
    <cfRule type="cellIs" dxfId="12" priority="7" operator="equal">
      <formula>#REF!</formula>
    </cfRule>
  </conditionalFormatting>
  <conditionalFormatting sqref="BX43">
    <cfRule type="containsText" dxfId="11" priority="6" operator="containsText" text="ЛОЖЬ">
      <formula>NOT(ISERROR(SEARCH("ЛОЖЬ",BX43)))</formula>
    </cfRule>
  </conditionalFormatting>
  <conditionalFormatting sqref="AX43 AR43">
    <cfRule type="expression" dxfId="10" priority="5" stopIfTrue="1">
      <formula>AR43&lt;&gt;INT(AR43)</formula>
    </cfRule>
  </conditionalFormatting>
  <conditionalFormatting sqref="AR48 AX48 T48 Z48 AF48 AL48 BD48 BJ48 BP48 BV48">
    <cfRule type="expression" dxfId="9" priority="4" stopIfTrue="1">
      <formula>T48&lt;&gt;INT(T48)</formula>
    </cfRule>
  </conditionalFormatting>
  <conditionalFormatting sqref="BX48">
    <cfRule type="containsText" dxfId="8" priority="3" operator="containsText" text="ЛОЖЬ">
      <formula>NOT(ISERROR(SEARCH("ЛОЖЬ",BX48)))</formula>
    </cfRule>
  </conditionalFormatting>
  <conditionalFormatting sqref="H48">
    <cfRule type="cellIs" dxfId="7" priority="2" operator="equal">
      <formula>#REF!</formula>
    </cfRule>
  </conditionalFormatting>
  <conditionalFormatting sqref="G48">
    <cfRule type="expression" dxfId="6" priority="1" stopIfTrue="1">
      <formula>G48&lt;&gt;INT(G48)</formula>
    </cfRule>
  </conditionalFormatting>
  <pageMargins left="0.39370078740157483" right="0.39370078740157483" top="0.39370078740157483" bottom="0.39370078740157483" header="0" footer="0"/>
  <pageSetup paperSize="9" scale="37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8"/>
  <sheetViews>
    <sheetView workbookViewId="0">
      <selection activeCell="O9" sqref="O9"/>
    </sheetView>
  </sheetViews>
  <sheetFormatPr defaultRowHeight="10.5"/>
  <cols>
    <col min="1" max="1" width="6.140625" style="133" customWidth="1"/>
    <col min="2" max="2" width="22.7109375" style="133" customWidth="1"/>
    <col min="3" max="4" width="9.140625" style="133"/>
    <col min="5" max="5" width="9.28515625" style="133" bestFit="1" customWidth="1"/>
    <col min="6" max="6" width="9.140625" style="133"/>
    <col min="7" max="7" width="8.5703125" style="133" bestFit="1" customWidth="1"/>
    <col min="8" max="8" width="9.140625" style="133"/>
    <col min="9" max="9" width="0.42578125" style="133" customWidth="1"/>
    <col min="10" max="10" width="9.140625" style="133"/>
    <col min="11" max="12" width="7.5703125" style="133" customWidth="1"/>
    <col min="13" max="13" width="0.42578125" style="133" customWidth="1"/>
    <col min="14" max="14" width="9.140625" style="133"/>
    <col min="15" max="16" width="7.5703125" style="133" customWidth="1"/>
    <col min="17" max="17" width="0.42578125" style="133" customWidth="1"/>
    <col min="18" max="18" width="9.140625" style="133"/>
    <col min="19" max="20" width="7.5703125" style="133" customWidth="1"/>
    <col min="21" max="21" width="9.140625" style="133"/>
    <col min="22" max="23" width="7.5703125" style="133" customWidth="1"/>
    <col min="24" max="24" width="0.42578125" style="133" customWidth="1"/>
    <col min="25" max="25" width="9.140625" style="133"/>
    <col min="26" max="26" width="8" style="133" customWidth="1"/>
    <col min="27" max="27" width="7.5703125" style="133" customWidth="1"/>
    <col min="28" max="16384" width="9.140625" style="133"/>
  </cols>
  <sheetData>
    <row r="1" spans="1:44" ht="14.25" customHeight="1">
      <c r="A1" s="397"/>
      <c r="B1" s="397"/>
      <c r="C1" s="381" t="s">
        <v>334</v>
      </c>
      <c r="D1" s="382"/>
      <c r="E1" s="382"/>
      <c r="F1" s="382"/>
      <c r="G1" s="382"/>
      <c r="H1" s="383"/>
      <c r="I1" s="130"/>
      <c r="J1" s="374" t="s">
        <v>7</v>
      </c>
      <c r="K1" s="375"/>
      <c r="L1" s="376"/>
      <c r="M1" s="131"/>
      <c r="N1" s="374" t="s">
        <v>8</v>
      </c>
      <c r="O1" s="375"/>
      <c r="P1" s="376"/>
      <c r="Q1" s="132"/>
      <c r="R1" s="374" t="s">
        <v>9</v>
      </c>
      <c r="S1" s="375"/>
      <c r="T1" s="376"/>
      <c r="U1" s="374" t="s">
        <v>10</v>
      </c>
      <c r="V1" s="375"/>
      <c r="W1" s="376"/>
      <c r="X1" s="132"/>
      <c r="Y1" s="374" t="s">
        <v>11</v>
      </c>
      <c r="Z1" s="375"/>
      <c r="AA1" s="376"/>
    </row>
    <row r="2" spans="1:44" ht="12" customHeight="1">
      <c r="A2" s="398"/>
      <c r="B2" s="398"/>
      <c r="C2" s="377" t="s">
        <v>335</v>
      </c>
      <c r="D2" s="377"/>
      <c r="E2" s="379"/>
      <c r="F2" s="381" t="s">
        <v>3</v>
      </c>
      <c r="G2" s="382"/>
      <c r="H2" s="383"/>
      <c r="I2" s="384"/>
      <c r="J2" s="386" t="s">
        <v>138</v>
      </c>
      <c r="K2" s="388" t="s">
        <v>19</v>
      </c>
      <c r="L2" s="388" t="s">
        <v>20</v>
      </c>
      <c r="M2" s="134"/>
      <c r="N2" s="386" t="s">
        <v>138</v>
      </c>
      <c r="O2" s="388" t="s">
        <v>21</v>
      </c>
      <c r="P2" s="388" t="s">
        <v>22</v>
      </c>
      <c r="Q2" s="384"/>
      <c r="R2" s="386" t="s">
        <v>138</v>
      </c>
      <c r="S2" s="388" t="s">
        <v>23</v>
      </c>
      <c r="T2" s="388" t="s">
        <v>24</v>
      </c>
      <c r="U2" s="386" t="s">
        <v>138</v>
      </c>
      <c r="V2" s="388" t="s">
        <v>25</v>
      </c>
      <c r="W2" s="388" t="s">
        <v>26</v>
      </c>
      <c r="X2" s="384"/>
      <c r="Y2" s="386" t="s">
        <v>138</v>
      </c>
      <c r="Z2" s="388" t="s">
        <v>27</v>
      </c>
      <c r="AA2" s="390" t="s">
        <v>28</v>
      </c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1:44" ht="15.75" customHeight="1" thickBot="1">
      <c r="A3" s="399"/>
      <c r="B3" s="399"/>
      <c r="C3" s="378"/>
      <c r="D3" s="378"/>
      <c r="E3" s="380"/>
      <c r="F3" s="136" t="s">
        <v>336</v>
      </c>
      <c r="G3" s="136" t="s">
        <v>337</v>
      </c>
      <c r="H3" s="136" t="s">
        <v>338</v>
      </c>
      <c r="I3" s="385"/>
      <c r="J3" s="387"/>
      <c r="K3" s="389"/>
      <c r="L3" s="389"/>
      <c r="M3" s="137"/>
      <c r="N3" s="387"/>
      <c r="O3" s="389"/>
      <c r="P3" s="389"/>
      <c r="Q3" s="385"/>
      <c r="R3" s="387"/>
      <c r="S3" s="389"/>
      <c r="T3" s="389"/>
      <c r="U3" s="387"/>
      <c r="V3" s="389"/>
      <c r="W3" s="389"/>
      <c r="X3" s="385"/>
      <c r="Y3" s="387"/>
      <c r="Z3" s="389"/>
      <c r="AA3" s="390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1:44" s="147" customFormat="1" ht="25.5" customHeight="1" thickBot="1">
      <c r="A4" s="138"/>
      <c r="B4" s="139" t="s">
        <v>339</v>
      </c>
      <c r="C4" s="140"/>
      <c r="D4" s="140"/>
      <c r="E4" s="140"/>
      <c r="F4" s="141"/>
      <c r="G4" s="141">
        <v>240</v>
      </c>
      <c r="H4" s="142">
        <f>План!G8</f>
        <v>240</v>
      </c>
      <c r="I4" s="143"/>
      <c r="J4" s="142">
        <f>SUM(K4:L4)</f>
        <v>57</v>
      </c>
      <c r="K4" s="144">
        <f>План!T8</f>
        <v>30</v>
      </c>
      <c r="L4" s="144">
        <f>План!Z8</f>
        <v>27</v>
      </c>
      <c r="M4" s="145"/>
      <c r="N4" s="142">
        <f>SUM(O4:P4)</f>
        <v>47</v>
      </c>
      <c r="O4" s="144">
        <f>План!AF8</f>
        <v>21</v>
      </c>
      <c r="P4" s="144">
        <f>План!AL8</f>
        <v>26</v>
      </c>
      <c r="Q4" s="145"/>
      <c r="R4" s="142">
        <f>SUM(S4:T4)</f>
        <v>51</v>
      </c>
      <c r="S4" s="144">
        <f>План!AR8</f>
        <v>26</v>
      </c>
      <c r="T4" s="144">
        <f>План!AX8</f>
        <v>25</v>
      </c>
      <c r="U4" s="142">
        <f>SUM(V4:W4)</f>
        <v>42</v>
      </c>
      <c r="V4" s="144">
        <f>План!BD8</f>
        <v>20</v>
      </c>
      <c r="W4" s="144">
        <f>План!BJ8</f>
        <v>22</v>
      </c>
      <c r="X4" s="145"/>
      <c r="Y4" s="142">
        <f>SUM(Z4:AA4)</f>
        <v>43</v>
      </c>
      <c r="Z4" s="144">
        <f>План!BP8</f>
        <v>14</v>
      </c>
      <c r="AA4" s="146">
        <f>План!BV8</f>
        <v>29</v>
      </c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1:44" s="147" customFormat="1" ht="23.25" customHeight="1" thickBot="1">
      <c r="A5" s="143"/>
      <c r="B5" s="148" t="s">
        <v>340</v>
      </c>
      <c r="C5" s="149">
        <f>(H7+H10)/H4</f>
        <v>0.6875</v>
      </c>
      <c r="D5" s="149"/>
      <c r="E5" s="150"/>
      <c r="F5" s="145"/>
      <c r="G5" s="145"/>
      <c r="H5" s="151"/>
      <c r="I5" s="143"/>
      <c r="J5" s="151"/>
      <c r="K5" s="152"/>
      <c r="L5" s="152"/>
      <c r="M5" s="145"/>
      <c r="N5" s="151"/>
      <c r="O5" s="152"/>
      <c r="P5" s="152"/>
      <c r="Q5" s="145"/>
      <c r="R5" s="151"/>
      <c r="S5" s="152"/>
      <c r="T5" s="152"/>
      <c r="U5" s="151"/>
      <c r="V5" s="152"/>
      <c r="W5" s="152"/>
      <c r="X5" s="145"/>
      <c r="Y5" s="151"/>
      <c r="Z5" s="152"/>
      <c r="AA5" s="153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1:44" ht="21" customHeight="1" thickBot="1">
      <c r="A6" s="154" t="s">
        <v>34</v>
      </c>
      <c r="B6" s="155" t="s">
        <v>35</v>
      </c>
      <c r="C6" s="156"/>
      <c r="D6" s="156"/>
      <c r="E6" s="157"/>
      <c r="F6" s="158"/>
      <c r="G6" s="145" t="s">
        <v>341</v>
      </c>
      <c r="H6" s="154">
        <f>SUM(H7:H8)</f>
        <v>219</v>
      </c>
      <c r="I6" s="159"/>
      <c r="J6" s="142">
        <f>SUM(K6:L6)</f>
        <v>57</v>
      </c>
      <c r="K6" s="144">
        <f>План!T10</f>
        <v>30</v>
      </c>
      <c r="L6" s="144">
        <f>План!Z10</f>
        <v>27</v>
      </c>
      <c r="M6" s="157"/>
      <c r="N6" s="142">
        <f>SUM(O6:P6)</f>
        <v>47</v>
      </c>
      <c r="O6" s="144">
        <f>План!AF10</f>
        <v>21</v>
      </c>
      <c r="P6" s="144">
        <f>План!AL10</f>
        <v>26</v>
      </c>
      <c r="Q6" s="157"/>
      <c r="R6" s="142">
        <f>SUM(S6:T6)</f>
        <v>48</v>
      </c>
      <c r="S6" s="144">
        <f>План!AR10</f>
        <v>26</v>
      </c>
      <c r="T6" s="144">
        <f>План!AX10</f>
        <v>22</v>
      </c>
      <c r="U6" s="142">
        <f>SUM(V6:W6)</f>
        <v>42</v>
      </c>
      <c r="V6" s="144">
        <f>План!BD10</f>
        <v>20</v>
      </c>
      <c r="W6" s="144">
        <f>План!BJ10</f>
        <v>22</v>
      </c>
      <c r="X6" s="157"/>
      <c r="Y6" s="142">
        <f>SUM(Z6:AA6)</f>
        <v>25</v>
      </c>
      <c r="Z6" s="144">
        <f>План!BP10</f>
        <v>14</v>
      </c>
      <c r="AA6" s="146">
        <f>План!BV10</f>
        <v>11</v>
      </c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</row>
    <row r="7" spans="1:44" ht="18.75" customHeight="1" thickBot="1">
      <c r="A7" s="160" t="s">
        <v>36</v>
      </c>
      <c r="B7" s="161" t="s">
        <v>342</v>
      </c>
      <c r="C7" s="162"/>
      <c r="D7" s="162"/>
      <c r="E7" s="162"/>
      <c r="F7" s="163"/>
      <c r="G7" s="163" t="s">
        <v>343</v>
      </c>
      <c r="H7" s="160">
        <f>План!G12</f>
        <v>153</v>
      </c>
      <c r="I7" s="132"/>
      <c r="J7" s="164">
        <f t="shared" ref="J7:J8" si="0">SUM(K7:L7)</f>
        <v>46</v>
      </c>
      <c r="K7" s="165">
        <f>План!T12</f>
        <v>21</v>
      </c>
      <c r="L7" s="165">
        <f>План!Z12</f>
        <v>25</v>
      </c>
      <c r="M7" s="166"/>
      <c r="N7" s="164">
        <f t="shared" ref="N7:N9" si="1">SUM(O7:P7)</f>
        <v>37</v>
      </c>
      <c r="O7" s="165">
        <f>План!AF12</f>
        <v>19</v>
      </c>
      <c r="P7" s="165">
        <f>План!AL12</f>
        <v>18</v>
      </c>
      <c r="Q7" s="166"/>
      <c r="R7" s="164">
        <f t="shared" ref="R7:R9" si="2">SUM(S7:T7)</f>
        <v>31</v>
      </c>
      <c r="S7" s="165">
        <f>План!AR12</f>
        <v>15</v>
      </c>
      <c r="T7" s="165">
        <f>План!AX12</f>
        <v>16</v>
      </c>
      <c r="U7" s="164">
        <f t="shared" ref="U7:U9" si="3">SUM(V7:W7)</f>
        <v>22</v>
      </c>
      <c r="V7" s="165">
        <f>План!BD12</f>
        <v>13</v>
      </c>
      <c r="W7" s="165">
        <f>План!BJ12</f>
        <v>9</v>
      </c>
      <c r="X7" s="166"/>
      <c r="Y7" s="164">
        <f t="shared" ref="Y7:Y8" si="4">SUM(Z7:AA7)</f>
        <v>17</v>
      </c>
      <c r="Z7" s="165">
        <f>План!BP12</f>
        <v>12</v>
      </c>
      <c r="AA7" s="167">
        <f>План!BV12</f>
        <v>5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</row>
    <row r="8" spans="1:44" s="174" customFormat="1" ht="18.75" customHeight="1" thickBot="1">
      <c r="A8" s="168" t="s">
        <v>77</v>
      </c>
      <c r="B8" s="169" t="s">
        <v>199</v>
      </c>
      <c r="C8" s="170"/>
      <c r="D8" s="170"/>
      <c r="E8" s="170"/>
      <c r="F8" s="171"/>
      <c r="G8" s="171" t="s">
        <v>344</v>
      </c>
      <c r="H8" s="168">
        <f>План!G53</f>
        <v>66</v>
      </c>
      <c r="I8" s="172"/>
      <c r="J8" s="164">
        <f t="shared" si="0"/>
        <v>11</v>
      </c>
      <c r="K8" s="165">
        <f>План!T53</f>
        <v>9</v>
      </c>
      <c r="L8" s="165">
        <f>План!Z53</f>
        <v>2</v>
      </c>
      <c r="M8" s="173"/>
      <c r="N8" s="164">
        <f t="shared" si="1"/>
        <v>10</v>
      </c>
      <c r="O8" s="165">
        <f>План!AF53</f>
        <v>2</v>
      </c>
      <c r="P8" s="165">
        <f>План!AL53</f>
        <v>8</v>
      </c>
      <c r="Q8" s="173"/>
      <c r="R8" s="164">
        <f t="shared" si="2"/>
        <v>17</v>
      </c>
      <c r="S8" s="165">
        <f>План!AR53</f>
        <v>11</v>
      </c>
      <c r="T8" s="165">
        <f>План!AX53</f>
        <v>6</v>
      </c>
      <c r="U8" s="164">
        <f t="shared" si="3"/>
        <v>20</v>
      </c>
      <c r="V8" s="165">
        <f>План!BD53</f>
        <v>7</v>
      </c>
      <c r="W8" s="165">
        <f>План!BJ53</f>
        <v>13</v>
      </c>
      <c r="X8" s="173"/>
      <c r="Y8" s="164">
        <f t="shared" si="4"/>
        <v>8</v>
      </c>
      <c r="Z8" s="165">
        <f>План!BP53</f>
        <v>2</v>
      </c>
      <c r="AA8" s="167">
        <f>План!BV53</f>
        <v>6</v>
      </c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spans="1:44" ht="21.75" customHeight="1" thickBot="1">
      <c r="A9" s="175" t="s">
        <v>123</v>
      </c>
      <c r="B9" s="176" t="s">
        <v>124</v>
      </c>
      <c r="C9" s="162"/>
      <c r="D9" s="162"/>
      <c r="E9" s="162"/>
      <c r="F9" s="163"/>
      <c r="G9" s="177" t="s">
        <v>345</v>
      </c>
      <c r="H9" s="175">
        <f>H10+H11</f>
        <v>12</v>
      </c>
      <c r="I9" s="132"/>
      <c r="J9" s="175">
        <f>K9+L9</f>
        <v>0</v>
      </c>
      <c r="K9" s="178">
        <f>SUM(K10:K11)</f>
        <v>0</v>
      </c>
      <c r="L9" s="178">
        <f>SUM(L10:L11)</f>
        <v>0</v>
      </c>
      <c r="M9" s="166"/>
      <c r="N9" s="142">
        <f t="shared" si="1"/>
        <v>0</v>
      </c>
      <c r="O9" s="178">
        <f>SUM(O10:O11)</f>
        <v>0</v>
      </c>
      <c r="P9" s="178">
        <f>SUM(P10:P11)</f>
        <v>0</v>
      </c>
      <c r="Q9" s="166"/>
      <c r="R9" s="142">
        <f t="shared" si="2"/>
        <v>3</v>
      </c>
      <c r="S9" s="178">
        <f>SUM(S10:S11)</f>
        <v>0</v>
      </c>
      <c r="T9" s="178">
        <f>SUM(T10:T11)</f>
        <v>3</v>
      </c>
      <c r="U9" s="142">
        <f t="shared" si="3"/>
        <v>0</v>
      </c>
      <c r="V9" s="178">
        <f>SUM(V10:V11)</f>
        <v>0</v>
      </c>
      <c r="W9" s="178">
        <f>SUM(W10:W11)</f>
        <v>0</v>
      </c>
      <c r="X9" s="166"/>
      <c r="Y9" s="179">
        <f>Z9+AA9</f>
        <v>9</v>
      </c>
      <c r="Z9" s="178">
        <f>SUM(Z10:Z11)</f>
        <v>0</v>
      </c>
      <c r="AA9" s="180">
        <f>SUM(AA10:AA11)</f>
        <v>9</v>
      </c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4" ht="18.75" customHeight="1">
      <c r="A10" s="160" t="s">
        <v>346</v>
      </c>
      <c r="B10" s="161" t="s">
        <v>342</v>
      </c>
      <c r="C10" s="162"/>
      <c r="D10" s="162"/>
      <c r="E10" s="162"/>
      <c r="F10" s="163"/>
      <c r="G10" s="163"/>
      <c r="H10" s="181">
        <f>План!G136</f>
        <v>12</v>
      </c>
      <c r="I10" s="132"/>
      <c r="J10" s="160"/>
      <c r="K10" s="178"/>
      <c r="L10" s="178"/>
      <c r="M10" s="166"/>
      <c r="N10" s="160"/>
      <c r="P10" s="178"/>
      <c r="Q10" s="166"/>
      <c r="R10" s="160"/>
      <c r="S10" s="178"/>
      <c r="T10" s="178">
        <f>План!AX136</f>
        <v>3</v>
      </c>
      <c r="U10" s="160"/>
      <c r="V10" s="178"/>
      <c r="W10" s="178"/>
      <c r="X10" s="166"/>
      <c r="Y10" s="160"/>
      <c r="Z10" s="178"/>
      <c r="AA10" s="182">
        <f>План!BV136</f>
        <v>9</v>
      </c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4" s="174" customFormat="1" ht="18.75" customHeight="1" thickBot="1">
      <c r="A11" s="168" t="s">
        <v>347</v>
      </c>
      <c r="B11" s="169" t="s">
        <v>199</v>
      </c>
      <c r="C11" s="170"/>
      <c r="D11" s="170"/>
      <c r="E11" s="170"/>
      <c r="F11" s="171"/>
      <c r="G11" s="183" t="s">
        <v>345</v>
      </c>
      <c r="H11" s="168"/>
      <c r="I11" s="172"/>
      <c r="J11" s="168"/>
      <c r="K11" s="153"/>
      <c r="L11" s="153"/>
      <c r="M11" s="173"/>
      <c r="N11" s="168"/>
      <c r="O11" s="153"/>
      <c r="P11" s="153"/>
      <c r="Q11" s="173"/>
      <c r="R11" s="168"/>
      <c r="S11" s="153"/>
      <c r="T11" s="153"/>
      <c r="U11" s="168"/>
      <c r="V11" s="153"/>
      <c r="W11" s="153"/>
      <c r="X11" s="173"/>
      <c r="Y11" s="168"/>
      <c r="Z11" s="153"/>
      <c r="AA11" s="153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1:44" ht="27" customHeight="1">
      <c r="A12" s="154" t="s">
        <v>139</v>
      </c>
      <c r="B12" s="184" t="s">
        <v>140</v>
      </c>
      <c r="C12" s="185"/>
      <c r="D12" s="185"/>
      <c r="E12" s="185"/>
      <c r="F12" s="158"/>
      <c r="G12" s="186" t="s">
        <v>348</v>
      </c>
      <c r="H12" s="154">
        <f>H13</f>
        <v>9</v>
      </c>
      <c r="I12" s="159"/>
      <c r="J12" s="154"/>
      <c r="K12" s="187"/>
      <c r="L12" s="187"/>
      <c r="M12" s="157"/>
      <c r="N12" s="154"/>
      <c r="O12" s="187"/>
      <c r="P12" s="187"/>
      <c r="Q12" s="157"/>
      <c r="R12" s="154"/>
      <c r="S12" s="187"/>
      <c r="T12" s="187"/>
      <c r="U12" s="154"/>
      <c r="V12" s="187"/>
      <c r="W12" s="187"/>
      <c r="X12" s="157"/>
      <c r="Y12" s="188">
        <f>Z12+AA12</f>
        <v>9</v>
      </c>
      <c r="Z12" s="187"/>
      <c r="AA12" s="180">
        <f>План!BV153</f>
        <v>9</v>
      </c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1:44" ht="18.75" customHeight="1">
      <c r="A13" s="160" t="s">
        <v>349</v>
      </c>
      <c r="B13" s="161" t="s">
        <v>154</v>
      </c>
      <c r="C13" s="162"/>
      <c r="D13" s="162"/>
      <c r="E13" s="162"/>
      <c r="F13" s="163"/>
      <c r="G13" s="177" t="s">
        <v>348</v>
      </c>
      <c r="H13" s="160">
        <f>План!G153</f>
        <v>9</v>
      </c>
      <c r="I13" s="132"/>
      <c r="J13" s="160"/>
      <c r="K13" s="178"/>
      <c r="L13" s="178"/>
      <c r="M13" s="166"/>
      <c r="N13" s="160"/>
      <c r="O13" s="178"/>
      <c r="P13" s="178"/>
      <c r="Q13" s="166"/>
      <c r="R13" s="160"/>
      <c r="S13" s="178"/>
      <c r="T13" s="178"/>
      <c r="U13" s="160"/>
      <c r="V13" s="178"/>
      <c r="W13" s="178"/>
      <c r="X13" s="166"/>
      <c r="Y13" s="160"/>
      <c r="Z13" s="178"/>
      <c r="AA13" s="182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1:44" s="174" customFormat="1" ht="18.75" customHeight="1" thickBot="1">
      <c r="A14" s="168"/>
      <c r="B14" s="169"/>
      <c r="C14" s="170"/>
      <c r="D14" s="170"/>
      <c r="E14" s="170"/>
      <c r="F14" s="171"/>
      <c r="G14" s="171"/>
      <c r="H14" s="168"/>
      <c r="I14" s="172"/>
      <c r="J14" s="168"/>
      <c r="K14" s="153"/>
      <c r="L14" s="153"/>
      <c r="M14" s="173"/>
      <c r="N14" s="168"/>
      <c r="O14" s="153"/>
      <c r="P14" s="153"/>
      <c r="Q14" s="173"/>
      <c r="R14" s="168"/>
      <c r="S14" s="153"/>
      <c r="T14" s="153"/>
      <c r="U14" s="168"/>
      <c r="V14" s="153"/>
      <c r="W14" s="153"/>
      <c r="X14" s="173"/>
      <c r="Y14" s="168"/>
      <c r="Z14" s="153"/>
      <c r="AA14" s="153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1:44" ht="21.75" customHeight="1">
      <c r="A15" s="154" t="s">
        <v>150</v>
      </c>
      <c r="B15" s="155" t="s">
        <v>151</v>
      </c>
      <c r="C15" s="185"/>
      <c r="D15" s="185"/>
      <c r="E15" s="185"/>
      <c r="F15" s="158"/>
      <c r="G15" s="158"/>
      <c r="H15" s="154"/>
      <c r="I15" s="159"/>
      <c r="J15" s="154"/>
      <c r="K15" s="187"/>
      <c r="L15" s="187"/>
      <c r="M15" s="157"/>
      <c r="N15" s="154"/>
      <c r="O15" s="187"/>
      <c r="P15" s="187"/>
      <c r="Q15" s="157"/>
      <c r="R15" s="154"/>
      <c r="S15" s="187"/>
      <c r="T15" s="187"/>
      <c r="U15" s="154"/>
      <c r="V15" s="187"/>
      <c r="W15" s="187"/>
      <c r="X15" s="157"/>
      <c r="Y15" s="154"/>
      <c r="Z15" s="187"/>
      <c r="AA15" s="187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44" ht="4.5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1:44" ht="12" customHeight="1">
      <c r="A17" s="394"/>
      <c r="B17" s="390" t="s">
        <v>350</v>
      </c>
      <c r="C17" s="395" t="s">
        <v>351</v>
      </c>
      <c r="D17" s="395"/>
      <c r="E17" s="395"/>
      <c r="F17" s="395"/>
      <c r="G17" s="395"/>
      <c r="H17" s="166"/>
      <c r="I17" s="132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1:44" ht="12" customHeight="1">
      <c r="A18" s="394"/>
      <c r="B18" s="390"/>
      <c r="C18" s="395" t="s">
        <v>352</v>
      </c>
      <c r="D18" s="395"/>
      <c r="E18" s="395"/>
      <c r="F18" s="395"/>
      <c r="G18" s="395"/>
      <c r="H18" s="189"/>
      <c r="I18" s="132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1:44" ht="4.5" customHeight="1">
      <c r="A19" s="394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1:44" ht="24" customHeight="1">
      <c r="A20" s="394"/>
      <c r="B20" s="190" t="s">
        <v>353</v>
      </c>
      <c r="C20" s="396" t="s">
        <v>354</v>
      </c>
      <c r="D20" s="396"/>
      <c r="E20" s="396"/>
      <c r="F20" s="396"/>
      <c r="G20" s="396"/>
      <c r="H20" s="191"/>
      <c r="I20" s="192"/>
      <c r="J20" s="193"/>
      <c r="K20" s="194">
        <f>SUM(План!O10:Q10)/План!T3/6</f>
        <v>2.5476190476190479</v>
      </c>
      <c r="L20" s="194">
        <f>SUM(План!U10:W10)/План!Z3/6</f>
        <v>2.5416666666666665</v>
      </c>
      <c r="M20" s="192"/>
      <c r="N20" s="193"/>
      <c r="O20" s="194">
        <f>SUM(План!AA10:AC10)/План!AF3/6</f>
        <v>1.5238095238095237</v>
      </c>
      <c r="P20" s="194">
        <f>SUM(План!AG10:AI10)/План!AL3/6</f>
        <v>2.7083333333333335</v>
      </c>
      <c r="Q20" s="192"/>
      <c r="R20" s="193"/>
      <c r="S20" s="194">
        <f>SUM(План!AM10:AO10)/План!AR3/6</f>
        <v>3.0714285714285712</v>
      </c>
      <c r="T20" s="194">
        <f>SUM(План!AS10:AU10)/План!AX3/6</f>
        <v>2.0238095238095237</v>
      </c>
      <c r="U20" s="193"/>
      <c r="V20" s="194">
        <f>SUM(План!AY10:BA10)/План!BD3/6</f>
        <v>2.0238095238095237</v>
      </c>
      <c r="W20" s="194">
        <f>SUM(План!BE10:BG10)/План!BJ3/6</f>
        <v>1.6875</v>
      </c>
      <c r="X20" s="191"/>
      <c r="Y20" s="193"/>
      <c r="Z20" s="194">
        <f>SUM(План!BK10:BM10)/План!BP3/6</f>
        <v>1.4047619047619049</v>
      </c>
      <c r="AA20" s="194">
        <f>SUM(План!BQ10:BS10)/План!BV3/6</f>
        <v>1.3666666666666665</v>
      </c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1:44" ht="23.25" customHeight="1">
      <c r="A21" s="394"/>
      <c r="B21" s="195"/>
      <c r="C21" s="396" t="s">
        <v>355</v>
      </c>
      <c r="D21" s="396"/>
      <c r="E21" s="396"/>
      <c r="F21" s="396"/>
      <c r="G21" s="396"/>
      <c r="H21" s="191"/>
      <c r="I21" s="192"/>
      <c r="J21" s="193"/>
      <c r="K21" s="191"/>
      <c r="L21" s="191"/>
      <c r="M21" s="192"/>
      <c r="N21" s="193"/>
      <c r="O21" s="191"/>
      <c r="P21" s="191"/>
      <c r="Q21" s="192"/>
      <c r="R21" s="193"/>
      <c r="S21" s="191"/>
      <c r="T21" s="191"/>
      <c r="U21" s="193"/>
      <c r="V21" s="191"/>
      <c r="W21" s="191"/>
      <c r="X21" s="191"/>
      <c r="Y21" s="193"/>
      <c r="Z21" s="191"/>
      <c r="AA21" s="191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1:44" s="162" customFormat="1" ht="17.25" customHeight="1">
      <c r="A22" s="394"/>
      <c r="B22" s="196"/>
      <c r="C22" s="396" t="s">
        <v>356</v>
      </c>
      <c r="D22" s="396"/>
      <c r="E22" s="396"/>
      <c r="F22" s="396"/>
      <c r="G22" s="396"/>
      <c r="H22" s="191"/>
      <c r="I22" s="192"/>
      <c r="J22" s="193"/>
      <c r="K22" s="191"/>
      <c r="L22" s="191"/>
      <c r="M22" s="192"/>
      <c r="N22" s="193"/>
      <c r="O22" s="191"/>
      <c r="P22" s="191"/>
      <c r="Q22" s="192"/>
      <c r="R22" s="193"/>
      <c r="S22" s="191"/>
      <c r="T22" s="191"/>
      <c r="U22" s="193"/>
      <c r="V22" s="191"/>
      <c r="W22" s="191"/>
      <c r="X22" s="191"/>
      <c r="Y22" s="193"/>
      <c r="Z22" s="191"/>
      <c r="AA22" s="191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</row>
    <row r="23" spans="1:44" s="199" customFormat="1" ht="4.5" customHeight="1" thickBo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</row>
    <row r="24" spans="1:44" ht="18.75" customHeight="1">
      <c r="A24" s="400"/>
      <c r="B24" s="389" t="s">
        <v>357</v>
      </c>
      <c r="C24" s="402" t="s">
        <v>358</v>
      </c>
      <c r="D24" s="402"/>
      <c r="E24" s="402"/>
      <c r="F24" s="402"/>
      <c r="G24" s="402"/>
      <c r="H24" s="402"/>
      <c r="I24" s="159"/>
      <c r="J24" s="200">
        <f>K24+L24</f>
        <v>9</v>
      </c>
      <c r="K24" s="201">
        <v>4</v>
      </c>
      <c r="L24" s="201">
        <v>5</v>
      </c>
      <c r="M24" s="202"/>
      <c r="N24" s="203">
        <f>O24+P24</f>
        <v>7</v>
      </c>
      <c r="O24" s="201">
        <v>3</v>
      </c>
      <c r="P24" s="201">
        <v>4</v>
      </c>
      <c r="Q24" s="202"/>
      <c r="R24" s="203">
        <f>S24+T24</f>
        <v>6</v>
      </c>
      <c r="S24" s="201">
        <v>3</v>
      </c>
      <c r="T24" s="201">
        <v>3</v>
      </c>
      <c r="U24" s="203">
        <f>V24+W24</f>
        <v>7</v>
      </c>
      <c r="V24" s="201">
        <v>3</v>
      </c>
      <c r="W24" s="201">
        <v>4</v>
      </c>
      <c r="X24" s="202"/>
      <c r="Y24" s="203">
        <f>Z24+AA24</f>
        <v>4</v>
      </c>
      <c r="Z24" s="201">
        <v>2</v>
      </c>
      <c r="AA24" s="201">
        <v>2</v>
      </c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1:44" ht="18.75" customHeight="1">
      <c r="A25" s="401"/>
      <c r="B25" s="390"/>
      <c r="C25" s="395" t="s">
        <v>359</v>
      </c>
      <c r="D25" s="395"/>
      <c r="E25" s="395"/>
      <c r="F25" s="395"/>
      <c r="G25" s="395"/>
      <c r="H25" s="395"/>
      <c r="I25" s="132"/>
      <c r="J25" s="200">
        <f t="shared" ref="J25:J27" si="5">K25+L25</f>
        <v>12</v>
      </c>
      <c r="K25" s="204">
        <v>7</v>
      </c>
      <c r="L25" s="204">
        <v>5</v>
      </c>
      <c r="M25" s="205"/>
      <c r="N25" s="203">
        <f t="shared" ref="N25:N27" si="6">O25+P25</f>
        <v>9</v>
      </c>
      <c r="O25" s="204">
        <v>4</v>
      </c>
      <c r="P25" s="204">
        <v>5</v>
      </c>
      <c r="Q25" s="205"/>
      <c r="R25" s="203">
        <f t="shared" ref="R25:R27" si="7">S25+T25</f>
        <v>11</v>
      </c>
      <c r="S25" s="204">
        <v>6</v>
      </c>
      <c r="T25" s="204">
        <v>5</v>
      </c>
      <c r="U25" s="203">
        <f t="shared" ref="U25:U27" si="8">V25+W25</f>
        <v>8</v>
      </c>
      <c r="V25" s="204">
        <v>4</v>
      </c>
      <c r="W25" s="204">
        <v>4</v>
      </c>
      <c r="X25" s="205"/>
      <c r="Y25" s="203">
        <f t="shared" ref="Y25:Y27" si="9">Z25+AA25</f>
        <v>3</v>
      </c>
      <c r="Z25" s="204">
        <v>2</v>
      </c>
      <c r="AA25" s="204">
        <v>1</v>
      </c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1:44" ht="18.75" customHeight="1">
      <c r="A26" s="401"/>
      <c r="B26" s="390"/>
      <c r="C26" s="395" t="s">
        <v>360</v>
      </c>
      <c r="D26" s="395"/>
      <c r="E26" s="395"/>
      <c r="F26" s="395"/>
      <c r="G26" s="395"/>
      <c r="H26" s="395"/>
      <c r="I26" s="132"/>
      <c r="J26" s="200">
        <f t="shared" si="5"/>
        <v>1</v>
      </c>
      <c r="K26" s="204"/>
      <c r="L26" s="204">
        <v>1</v>
      </c>
      <c r="M26" s="205"/>
      <c r="N26" s="203">
        <f t="shared" si="6"/>
        <v>0</v>
      </c>
      <c r="O26" s="204"/>
      <c r="P26" s="204"/>
      <c r="Q26" s="205"/>
      <c r="R26" s="203">
        <f t="shared" si="7"/>
        <v>0</v>
      </c>
      <c r="S26" s="204"/>
      <c r="T26" s="204"/>
      <c r="U26" s="203">
        <f t="shared" si="8"/>
        <v>0</v>
      </c>
      <c r="V26" s="204"/>
      <c r="W26" s="204"/>
      <c r="X26" s="205"/>
      <c r="Y26" s="203">
        <f t="shared" si="9"/>
        <v>0</v>
      </c>
      <c r="Z26" s="204"/>
      <c r="AA26" s="204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1:44" ht="18.75" customHeight="1">
      <c r="A27" s="401"/>
      <c r="B27" s="390"/>
      <c r="C27" s="395" t="s">
        <v>361</v>
      </c>
      <c r="D27" s="395"/>
      <c r="E27" s="395"/>
      <c r="F27" s="395"/>
      <c r="G27" s="395"/>
      <c r="H27" s="395"/>
      <c r="I27" s="132"/>
      <c r="J27" s="200">
        <f t="shared" si="5"/>
        <v>2</v>
      </c>
      <c r="K27" s="204">
        <v>1</v>
      </c>
      <c r="L27" s="204">
        <v>1</v>
      </c>
      <c r="M27" s="205"/>
      <c r="N27" s="203">
        <f t="shared" si="6"/>
        <v>2</v>
      </c>
      <c r="O27" s="204"/>
      <c r="P27" s="204">
        <v>2</v>
      </c>
      <c r="Q27" s="205"/>
      <c r="R27" s="203">
        <f t="shared" si="7"/>
        <v>2</v>
      </c>
      <c r="S27" s="204"/>
      <c r="T27" s="204">
        <v>2</v>
      </c>
      <c r="U27" s="203">
        <f t="shared" si="8"/>
        <v>1</v>
      </c>
      <c r="V27" s="204">
        <v>1</v>
      </c>
      <c r="W27" s="204"/>
      <c r="X27" s="205"/>
      <c r="Y27" s="203">
        <f t="shared" si="9"/>
        <v>1</v>
      </c>
      <c r="Z27" s="204">
        <v>1</v>
      </c>
      <c r="AA27" s="204"/>
    </row>
    <row r="28" spans="1:44" ht="18.75" customHeight="1">
      <c r="A28" s="401"/>
      <c r="B28" s="390"/>
      <c r="C28" s="395" t="s">
        <v>362</v>
      </c>
      <c r="D28" s="395"/>
      <c r="E28" s="395"/>
      <c r="F28" s="395"/>
      <c r="G28" s="395"/>
      <c r="H28" s="395"/>
      <c r="I28" s="132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</row>
  </sheetData>
  <mergeCells count="50">
    <mergeCell ref="A24:A28"/>
    <mergeCell ref="B24:B28"/>
    <mergeCell ref="C24:H24"/>
    <mergeCell ref="C25:H25"/>
    <mergeCell ref="C26:H26"/>
    <mergeCell ref="C27:H27"/>
    <mergeCell ref="C28:H28"/>
    <mergeCell ref="X2:X3"/>
    <mergeCell ref="Y2:Y3"/>
    <mergeCell ref="Z2:Z3"/>
    <mergeCell ref="O2:O3"/>
    <mergeCell ref="P2:P3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</mergeCells>
  <conditionalFormatting sqref="K20:L20 O20:P20 V20:W20 Z20:AA20">
    <cfRule type="cellIs" dxfId="5" priority="6" operator="greaterThan">
      <formula>9</formula>
    </cfRule>
  </conditionalFormatting>
  <conditionalFormatting sqref="O20:P20 V20:W20 Z20:AA20 K20:L20">
    <cfRule type="cellIs" dxfId="4" priority="5" operator="lessThan">
      <formula>6</formula>
    </cfRule>
  </conditionalFormatting>
  <conditionalFormatting sqref="K24:L24 O24:P24 V24:W24 Z24:AA24">
    <cfRule type="cellIs" dxfId="3" priority="4" operator="lessThan">
      <formula>2</formula>
    </cfRule>
  </conditionalFormatting>
  <conditionalFormatting sqref="S20:T20">
    <cfRule type="cellIs" dxfId="2" priority="3" operator="greaterThan">
      <formula>9</formula>
    </cfRule>
  </conditionalFormatting>
  <conditionalFormatting sqref="S20:T20">
    <cfRule type="cellIs" dxfId="1" priority="2" operator="lessThan">
      <formula>6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Свод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2020-09-15T06:28:14Z</dcterms:modified>
</cp:coreProperties>
</file>